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anathaedu-my.sharepoint.com/personal/2051002_eco_maranatha_edu/Documents/Documents/ReferensiJurnal/"/>
    </mc:Choice>
  </mc:AlternateContent>
  <xr:revisionPtr revIDLastSave="0" documentId="8_{4AAF6B0F-2A5D-48D8-8D3E-92B45EE2AA41}" xr6:coauthVersionLast="47" xr6:coauthVersionMax="47" xr10:uidLastSave="{00000000-0000-0000-0000-000000000000}"/>
  <bookViews>
    <workbookView xWindow="-110" yWindow="-110" windowWidth="19420" windowHeight="10300" firstSheet="5" activeTab="9" xr2:uid="{2B264B71-9F91-4B1C-A532-D746C4ADC6C3}"/>
  </bookViews>
  <sheets>
    <sheet name="seleksi2021-2023" sheetId="7" r:id="rId1"/>
    <sheet name="SeleksiFix" sheetId="23" r:id="rId2"/>
    <sheet name="PerhitunganROA" sheetId="15" r:id="rId3"/>
    <sheet name="PerhitunganDER" sheetId="16" r:id="rId4"/>
    <sheet name="PerhitunganTP" sheetId="17" r:id="rId5"/>
    <sheet name="PerhitunganETR" sheetId="18" r:id="rId6"/>
    <sheet name="DataFull" sheetId="19" r:id="rId7"/>
    <sheet name="Datavertikal" sheetId="22" r:id="rId8"/>
    <sheet name="Outliers" sheetId="24" r:id="rId9"/>
    <sheet name="Sheet1" sheetId="25" r:id="rId10"/>
    <sheet name="Sheet2" sheetId="26" r:id="rId11"/>
    <sheet name="Sheet3" sheetId="27" r:id="rId12"/>
  </sheets>
  <definedNames>
    <definedName name="rap.fact.id.IXF1210000E02_0328_00001_01_0001">PerhitunganTP!$B$35</definedName>
    <definedName name="rap.fact.id.IXF1210000E02_0329_00001_01_0001">PerhitunganTP!$B$34</definedName>
    <definedName name="rap.fact.id.IXF1210000E02_0520_00001_01_0001">PerhitunganTP!$B$17</definedName>
    <definedName name="rap.fact.id.IXF1210000E02_0521_00001_01_0001">PerhitunganTP!$B$16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9" l="1"/>
  <c r="E2" i="7"/>
  <c r="C37" i="24"/>
  <c r="F165" i="23"/>
  <c r="D30" i="18"/>
  <c r="D30" i="17"/>
  <c r="J30" i="19" s="1"/>
  <c r="D30" i="16"/>
  <c r="G30" i="19" s="1"/>
  <c r="D30" i="15"/>
  <c r="D30" i="19" s="1"/>
  <c r="D45" i="18"/>
  <c r="D45" i="17"/>
  <c r="J45" i="19" s="1"/>
  <c r="D45" i="16"/>
  <c r="G45" i="19" s="1"/>
  <c r="D45" i="15"/>
  <c r="D32" i="18"/>
  <c r="M32" i="19" s="1"/>
  <c r="D32" i="15"/>
  <c r="D32" i="19" s="1"/>
  <c r="D32" i="16"/>
  <c r="G32" i="19" s="1"/>
  <c r="D32" i="17"/>
  <c r="D35" i="15"/>
  <c r="D29" i="15"/>
  <c r="D29" i="19" s="1"/>
  <c r="D35" i="16"/>
  <c r="G35" i="19" s="1"/>
  <c r="D29" i="16"/>
  <c r="D35" i="17"/>
  <c r="J35" i="19" s="1"/>
  <c r="D29" i="17"/>
  <c r="J29" i="19" s="1"/>
  <c r="D35" i="18"/>
  <c r="M35" i="19" s="1"/>
  <c r="D29" i="18"/>
  <c r="M29" i="19" s="1"/>
  <c r="F59" i="19"/>
  <c r="D51" i="15"/>
  <c r="D51" i="19" s="1"/>
  <c r="D51" i="16"/>
  <c r="D51" i="17"/>
  <c r="J51" i="19" s="1"/>
  <c r="D51" i="18"/>
  <c r="M51" i="19" s="1"/>
  <c r="D46" i="15"/>
  <c r="D46" i="19" s="1"/>
  <c r="D47" i="15"/>
  <c r="D48" i="15"/>
  <c r="D48" i="19" s="1"/>
  <c r="D49" i="15"/>
  <c r="D49" i="19" s="1"/>
  <c r="D44" i="15"/>
  <c r="D44" i="19" s="1"/>
  <c r="D39" i="15"/>
  <c r="D40" i="15"/>
  <c r="D40" i="19" s="1"/>
  <c r="D37" i="15"/>
  <c r="D37" i="19" s="1"/>
  <c r="D31" i="15"/>
  <c r="D31" i="19" s="1"/>
  <c r="D28" i="15"/>
  <c r="D28" i="19" s="1"/>
  <c r="D26" i="15"/>
  <c r="D26" i="19" s="1"/>
  <c r="D49" i="16"/>
  <c r="G49" i="19" s="1"/>
  <c r="D44" i="16"/>
  <c r="G44" i="19" s="1"/>
  <c r="D46" i="16"/>
  <c r="D47" i="16"/>
  <c r="G47" i="19" s="1"/>
  <c r="D48" i="16"/>
  <c r="G48" i="19" s="1"/>
  <c r="D39" i="16"/>
  <c r="G39" i="19" s="1"/>
  <c r="D40" i="16"/>
  <c r="D37" i="16"/>
  <c r="G37" i="19" s="1"/>
  <c r="D31" i="16"/>
  <c r="G31" i="19" s="1"/>
  <c r="D28" i="16"/>
  <c r="G28" i="19" s="1"/>
  <c r="D26" i="16"/>
  <c r="G26" i="19" s="1"/>
  <c r="D46" i="17"/>
  <c r="J46" i="19" s="1"/>
  <c r="D47" i="17"/>
  <c r="J47" i="19" s="1"/>
  <c r="D48" i="17"/>
  <c r="J48" i="19" s="1"/>
  <c r="D49" i="17"/>
  <c r="J49" i="19" s="1"/>
  <c r="D44" i="17"/>
  <c r="J44" i="19" s="1"/>
  <c r="D39" i="17"/>
  <c r="J39" i="19" s="1"/>
  <c r="D40" i="17"/>
  <c r="J40" i="19" s="1"/>
  <c r="D37" i="17"/>
  <c r="J37" i="19" s="1"/>
  <c r="D31" i="17"/>
  <c r="J31" i="19" s="1"/>
  <c r="D28" i="17"/>
  <c r="J28" i="19" s="1"/>
  <c r="D26" i="17"/>
  <c r="J26" i="19" s="1"/>
  <c r="D49" i="18"/>
  <c r="M49" i="19" s="1"/>
  <c r="D46" i="18"/>
  <c r="M46" i="19" s="1"/>
  <c r="D47" i="18"/>
  <c r="M47" i="19" s="1"/>
  <c r="D48" i="18"/>
  <c r="M48" i="19" s="1"/>
  <c r="D44" i="18"/>
  <c r="M44" i="19" s="1"/>
  <c r="D39" i="18"/>
  <c r="D40" i="18"/>
  <c r="M40" i="19" s="1"/>
  <c r="D37" i="18"/>
  <c r="M37" i="19" s="1"/>
  <c r="D31" i="18"/>
  <c r="M31" i="19" s="1"/>
  <c r="D28" i="18"/>
  <c r="M28" i="19" s="1"/>
  <c r="D26" i="18"/>
  <c r="D23" i="15"/>
  <c r="D23" i="19" s="1"/>
  <c r="D22" i="15"/>
  <c r="D22" i="19" s="1"/>
  <c r="D21" i="15"/>
  <c r="D21" i="19" s="1"/>
  <c r="D20" i="15"/>
  <c r="D20" i="19" s="1"/>
  <c r="D19" i="15"/>
  <c r="D19" i="19" s="1"/>
  <c r="D17" i="15"/>
  <c r="D17" i="19" s="1"/>
  <c r="D23" i="16"/>
  <c r="G23" i="19" s="1"/>
  <c r="D22" i="16"/>
  <c r="D21" i="16"/>
  <c r="G21" i="19" s="1"/>
  <c r="D20" i="16"/>
  <c r="G20" i="19" s="1"/>
  <c r="D19" i="16"/>
  <c r="G19" i="19" s="1"/>
  <c r="D17" i="16"/>
  <c r="D23" i="17"/>
  <c r="J23" i="19" s="1"/>
  <c r="D22" i="17"/>
  <c r="D21" i="17"/>
  <c r="J21" i="19" s="1"/>
  <c r="D20" i="17"/>
  <c r="J20" i="19" s="1"/>
  <c r="D19" i="17"/>
  <c r="J19" i="19" s="1"/>
  <c r="D17" i="17"/>
  <c r="D17" i="18"/>
  <c r="D23" i="18"/>
  <c r="M23" i="19" s="1"/>
  <c r="D22" i="18"/>
  <c r="M22" i="19" s="1"/>
  <c r="D21" i="18"/>
  <c r="D20" i="18"/>
  <c r="M20" i="19" s="1"/>
  <c r="D19" i="18"/>
  <c r="M19" i="19" s="1"/>
  <c r="D14" i="15"/>
  <c r="D13" i="15"/>
  <c r="D12" i="15"/>
  <c r="D12" i="19" s="1"/>
  <c r="D11" i="15"/>
  <c r="D11" i="19" s="1"/>
  <c r="D9" i="15"/>
  <c r="D9" i="19" s="1"/>
  <c r="D8" i="15"/>
  <c r="D8" i="19" s="1"/>
  <c r="D7" i="15"/>
  <c r="D2" i="15"/>
  <c r="D2" i="19" s="1"/>
  <c r="D14" i="16"/>
  <c r="D13" i="16"/>
  <c r="G13" i="19" s="1"/>
  <c r="D12" i="16"/>
  <c r="G12" i="19" s="1"/>
  <c r="D11" i="16"/>
  <c r="G11" i="19" s="1"/>
  <c r="D9" i="16"/>
  <c r="G9" i="19" s="1"/>
  <c r="D8" i="16"/>
  <c r="G8" i="19" s="1"/>
  <c r="D7" i="16"/>
  <c r="G7" i="19" s="1"/>
  <c r="D2" i="16"/>
  <c r="D14" i="17"/>
  <c r="D13" i="17"/>
  <c r="J13" i="19" s="1"/>
  <c r="D12" i="17"/>
  <c r="J12" i="19" s="1"/>
  <c r="D11" i="17"/>
  <c r="J11" i="19" s="1"/>
  <c r="D9" i="17"/>
  <c r="J9" i="19" s="1"/>
  <c r="D8" i="17"/>
  <c r="D7" i="17"/>
  <c r="J7" i="19" s="1"/>
  <c r="D2" i="17"/>
  <c r="J2" i="19" s="1"/>
  <c r="D14" i="18"/>
  <c r="M14" i="19" s="1"/>
  <c r="D13" i="18"/>
  <c r="D12" i="18"/>
  <c r="M12" i="19" s="1"/>
  <c r="D11" i="18"/>
  <c r="M11" i="19" s="1"/>
  <c r="D9" i="18"/>
  <c r="M9" i="19" s="1"/>
  <c r="D8" i="18"/>
  <c r="D7" i="18"/>
  <c r="M7" i="19" s="1"/>
  <c r="D2" i="18"/>
  <c r="M2" i="19" s="1"/>
  <c r="M8" i="19"/>
  <c r="M13" i="19"/>
  <c r="M17" i="19"/>
  <c r="M21" i="19"/>
  <c r="M26" i="19"/>
  <c r="M30" i="19"/>
  <c r="M39" i="19"/>
  <c r="M45" i="19"/>
  <c r="J8" i="19"/>
  <c r="J14" i="19"/>
  <c r="J17" i="19"/>
  <c r="J22" i="19"/>
  <c r="J32" i="19"/>
  <c r="G2" i="19"/>
  <c r="G14" i="19"/>
  <c r="G17" i="19"/>
  <c r="G22" i="19"/>
  <c r="G29" i="19"/>
  <c r="G40" i="19"/>
  <c r="G46" i="19"/>
  <c r="G51" i="19"/>
  <c r="D7" i="19"/>
  <c r="D13" i="19"/>
  <c r="D14" i="19"/>
  <c r="D35" i="19"/>
  <c r="D39" i="19"/>
  <c r="D45" i="19"/>
  <c r="D47" i="19"/>
  <c r="C51" i="18"/>
  <c r="L51" i="19" s="1"/>
  <c r="B51" i="18"/>
  <c r="K51" i="19" s="1"/>
  <c r="D50" i="18"/>
  <c r="M50" i="19" s="1"/>
  <c r="C50" i="18"/>
  <c r="L50" i="19" s="1"/>
  <c r="B50" i="18"/>
  <c r="K50" i="19" s="1"/>
  <c r="C49" i="18"/>
  <c r="L49" i="19" s="1"/>
  <c r="B49" i="18"/>
  <c r="K49" i="19" s="1"/>
  <c r="C48" i="18"/>
  <c r="L48" i="19" s="1"/>
  <c r="B48" i="18"/>
  <c r="K48" i="19" s="1"/>
  <c r="C47" i="18"/>
  <c r="L47" i="19" s="1"/>
  <c r="B47" i="18"/>
  <c r="K47" i="19" s="1"/>
  <c r="C46" i="18"/>
  <c r="L46" i="19" s="1"/>
  <c r="B46" i="18"/>
  <c r="K46" i="19" s="1"/>
  <c r="C45" i="18"/>
  <c r="L45" i="19" s="1"/>
  <c r="B45" i="18"/>
  <c r="K45" i="19" s="1"/>
  <c r="C44" i="18"/>
  <c r="L44" i="19" s="1"/>
  <c r="B44" i="18"/>
  <c r="K44" i="19" s="1"/>
  <c r="D43" i="18"/>
  <c r="M43" i="19" s="1"/>
  <c r="C43" i="18"/>
  <c r="L43" i="19" s="1"/>
  <c r="B43" i="18"/>
  <c r="K43" i="19" s="1"/>
  <c r="D42" i="18"/>
  <c r="M42" i="19" s="1"/>
  <c r="C42" i="18"/>
  <c r="L42" i="19" s="1"/>
  <c r="B42" i="18"/>
  <c r="K42" i="19" s="1"/>
  <c r="D41" i="18"/>
  <c r="M41" i="19" s="1"/>
  <c r="C41" i="18"/>
  <c r="L41" i="19" s="1"/>
  <c r="B41" i="18"/>
  <c r="K41" i="19" s="1"/>
  <c r="C40" i="18"/>
  <c r="L40" i="19" s="1"/>
  <c r="B40" i="18"/>
  <c r="K40" i="19" s="1"/>
  <c r="C39" i="18"/>
  <c r="L39" i="19" s="1"/>
  <c r="B39" i="18"/>
  <c r="K39" i="19" s="1"/>
  <c r="D38" i="18"/>
  <c r="M38" i="19" s="1"/>
  <c r="C38" i="18"/>
  <c r="L38" i="19" s="1"/>
  <c r="B38" i="18"/>
  <c r="K38" i="19" s="1"/>
  <c r="C37" i="18"/>
  <c r="L37" i="19" s="1"/>
  <c r="B37" i="18"/>
  <c r="K37" i="19" s="1"/>
  <c r="D36" i="18"/>
  <c r="M36" i="19" s="1"/>
  <c r="C36" i="18"/>
  <c r="L36" i="19" s="1"/>
  <c r="B36" i="18"/>
  <c r="K36" i="19" s="1"/>
  <c r="C35" i="18"/>
  <c r="L35" i="19" s="1"/>
  <c r="B35" i="18"/>
  <c r="K35" i="19" s="1"/>
  <c r="D34" i="18"/>
  <c r="M34" i="19" s="1"/>
  <c r="C34" i="18"/>
  <c r="L34" i="19" s="1"/>
  <c r="B34" i="18"/>
  <c r="K34" i="19" s="1"/>
  <c r="D33" i="18"/>
  <c r="M33" i="19" s="1"/>
  <c r="C33" i="18"/>
  <c r="L33" i="19" s="1"/>
  <c r="B33" i="18"/>
  <c r="K33" i="19" s="1"/>
  <c r="C32" i="18"/>
  <c r="L32" i="19" s="1"/>
  <c r="B32" i="18"/>
  <c r="K32" i="19" s="1"/>
  <c r="C31" i="18"/>
  <c r="L31" i="19" s="1"/>
  <c r="B31" i="18"/>
  <c r="K31" i="19" s="1"/>
  <c r="C30" i="18"/>
  <c r="L30" i="19" s="1"/>
  <c r="B30" i="18"/>
  <c r="K30" i="19" s="1"/>
  <c r="C29" i="18"/>
  <c r="L29" i="19" s="1"/>
  <c r="B29" i="18"/>
  <c r="K29" i="19" s="1"/>
  <c r="C28" i="18"/>
  <c r="L28" i="19" s="1"/>
  <c r="B28" i="18"/>
  <c r="K28" i="19" s="1"/>
  <c r="D27" i="18"/>
  <c r="M27" i="19" s="1"/>
  <c r="C27" i="18"/>
  <c r="L27" i="19" s="1"/>
  <c r="B27" i="18"/>
  <c r="K27" i="19" s="1"/>
  <c r="C26" i="18"/>
  <c r="L26" i="19" s="1"/>
  <c r="B26" i="18"/>
  <c r="K26" i="19" s="1"/>
  <c r="D25" i="18"/>
  <c r="M25" i="19" s="1"/>
  <c r="C25" i="18"/>
  <c r="L25" i="19" s="1"/>
  <c r="B25" i="18"/>
  <c r="K25" i="19" s="1"/>
  <c r="D24" i="18"/>
  <c r="M24" i="19" s="1"/>
  <c r="C24" i="18"/>
  <c r="L24" i="19" s="1"/>
  <c r="B24" i="18"/>
  <c r="K24" i="19" s="1"/>
  <c r="C23" i="18"/>
  <c r="L23" i="19" s="1"/>
  <c r="B23" i="18"/>
  <c r="K23" i="19" s="1"/>
  <c r="C22" i="18"/>
  <c r="L22" i="19" s="1"/>
  <c r="B22" i="18"/>
  <c r="K22" i="19" s="1"/>
  <c r="C21" i="18"/>
  <c r="L21" i="19" s="1"/>
  <c r="B21" i="18"/>
  <c r="K21" i="19" s="1"/>
  <c r="C20" i="18"/>
  <c r="L20" i="19" s="1"/>
  <c r="B20" i="18"/>
  <c r="K20" i="19" s="1"/>
  <c r="C19" i="18"/>
  <c r="L19" i="19" s="1"/>
  <c r="B19" i="18"/>
  <c r="K19" i="19" s="1"/>
  <c r="D18" i="18"/>
  <c r="M18" i="19" s="1"/>
  <c r="C18" i="18"/>
  <c r="L18" i="19" s="1"/>
  <c r="B18" i="18"/>
  <c r="K18" i="19" s="1"/>
  <c r="C17" i="18"/>
  <c r="L17" i="19" s="1"/>
  <c r="B17" i="18"/>
  <c r="K17" i="19" s="1"/>
  <c r="D16" i="18"/>
  <c r="M16" i="19" s="1"/>
  <c r="C16" i="18"/>
  <c r="L16" i="19" s="1"/>
  <c r="B16" i="18"/>
  <c r="K16" i="19" s="1"/>
  <c r="D15" i="18"/>
  <c r="M15" i="19" s="1"/>
  <c r="C15" i="18"/>
  <c r="L15" i="19" s="1"/>
  <c r="B15" i="18"/>
  <c r="K15" i="19" s="1"/>
  <c r="C14" i="18"/>
  <c r="L14" i="19" s="1"/>
  <c r="B14" i="18"/>
  <c r="K14" i="19" s="1"/>
  <c r="C13" i="18"/>
  <c r="L13" i="19" s="1"/>
  <c r="B13" i="18"/>
  <c r="K13" i="19" s="1"/>
  <c r="C12" i="18"/>
  <c r="L12" i="19" s="1"/>
  <c r="B12" i="18"/>
  <c r="K12" i="19" s="1"/>
  <c r="C11" i="18"/>
  <c r="L11" i="19" s="1"/>
  <c r="B11" i="18"/>
  <c r="K11" i="19" s="1"/>
  <c r="D10" i="18"/>
  <c r="M10" i="19" s="1"/>
  <c r="C10" i="18"/>
  <c r="L10" i="19" s="1"/>
  <c r="B10" i="18"/>
  <c r="K10" i="19" s="1"/>
  <c r="C9" i="18"/>
  <c r="L9" i="19" s="1"/>
  <c r="B9" i="18"/>
  <c r="K9" i="19" s="1"/>
  <c r="C8" i="18"/>
  <c r="L8" i="19" s="1"/>
  <c r="B8" i="18"/>
  <c r="K8" i="19" s="1"/>
  <c r="C7" i="18"/>
  <c r="L7" i="19" s="1"/>
  <c r="B7" i="18"/>
  <c r="K7" i="19" s="1"/>
  <c r="D6" i="18"/>
  <c r="M6" i="19" s="1"/>
  <c r="C6" i="18"/>
  <c r="L6" i="19" s="1"/>
  <c r="B6" i="18"/>
  <c r="K6" i="19" s="1"/>
  <c r="D5" i="18"/>
  <c r="M5" i="19" s="1"/>
  <c r="C5" i="18"/>
  <c r="L5" i="19" s="1"/>
  <c r="B5" i="18"/>
  <c r="K5" i="19" s="1"/>
  <c r="D4" i="18"/>
  <c r="M4" i="19" s="1"/>
  <c r="C4" i="18"/>
  <c r="L4" i="19" s="1"/>
  <c r="B4" i="18"/>
  <c r="K4" i="19" s="1"/>
  <c r="D3" i="18"/>
  <c r="M3" i="19" s="1"/>
  <c r="C3" i="18"/>
  <c r="L3" i="19" s="1"/>
  <c r="B3" i="18"/>
  <c r="K3" i="19" s="1"/>
  <c r="C2" i="18"/>
  <c r="L2" i="19" s="1"/>
  <c r="B2" i="18"/>
  <c r="K2" i="19" s="1"/>
  <c r="C51" i="17"/>
  <c r="I51" i="19" s="1"/>
  <c r="B51" i="17"/>
  <c r="H51" i="19" s="1"/>
  <c r="D50" i="17"/>
  <c r="J50" i="19" s="1"/>
  <c r="C50" i="17"/>
  <c r="I50" i="19" s="1"/>
  <c r="B50" i="17"/>
  <c r="H50" i="19" s="1"/>
  <c r="C49" i="17"/>
  <c r="I49" i="19" s="1"/>
  <c r="B49" i="17"/>
  <c r="H49" i="19" s="1"/>
  <c r="C48" i="17"/>
  <c r="I48" i="19" s="1"/>
  <c r="B48" i="17"/>
  <c r="H48" i="19" s="1"/>
  <c r="C47" i="17"/>
  <c r="I47" i="19" s="1"/>
  <c r="B47" i="17"/>
  <c r="H47" i="19" s="1"/>
  <c r="C46" i="17"/>
  <c r="I46" i="19" s="1"/>
  <c r="B46" i="17"/>
  <c r="H46" i="19" s="1"/>
  <c r="C45" i="17"/>
  <c r="I45" i="19" s="1"/>
  <c r="B45" i="17"/>
  <c r="H45" i="19" s="1"/>
  <c r="C44" i="17"/>
  <c r="I44" i="19" s="1"/>
  <c r="B44" i="17"/>
  <c r="H44" i="19" s="1"/>
  <c r="D43" i="17"/>
  <c r="J43" i="19" s="1"/>
  <c r="C43" i="17"/>
  <c r="I43" i="19" s="1"/>
  <c r="B43" i="17"/>
  <c r="H43" i="19" s="1"/>
  <c r="D42" i="17"/>
  <c r="J42" i="19" s="1"/>
  <c r="C42" i="17"/>
  <c r="I42" i="19" s="1"/>
  <c r="B42" i="17"/>
  <c r="H42" i="19" s="1"/>
  <c r="D41" i="17"/>
  <c r="J41" i="19" s="1"/>
  <c r="C41" i="17"/>
  <c r="I41" i="19" s="1"/>
  <c r="B41" i="17"/>
  <c r="H41" i="19" s="1"/>
  <c r="C40" i="17"/>
  <c r="I40" i="19" s="1"/>
  <c r="B40" i="17"/>
  <c r="H40" i="19" s="1"/>
  <c r="C39" i="17"/>
  <c r="I39" i="19" s="1"/>
  <c r="B39" i="17"/>
  <c r="H39" i="19" s="1"/>
  <c r="D38" i="17"/>
  <c r="J38" i="19" s="1"/>
  <c r="C38" i="17"/>
  <c r="I38" i="19" s="1"/>
  <c r="B38" i="17"/>
  <c r="H38" i="19" s="1"/>
  <c r="C37" i="17"/>
  <c r="I37" i="19" s="1"/>
  <c r="B37" i="17"/>
  <c r="H37" i="19" s="1"/>
  <c r="D36" i="17"/>
  <c r="J36" i="19" s="1"/>
  <c r="C36" i="17"/>
  <c r="I36" i="19" s="1"/>
  <c r="B36" i="17"/>
  <c r="H36" i="19" s="1"/>
  <c r="C35" i="17"/>
  <c r="I35" i="19" s="1"/>
  <c r="B35" i="17"/>
  <c r="H35" i="19" s="1"/>
  <c r="D34" i="17"/>
  <c r="J34" i="19" s="1"/>
  <c r="C34" i="17"/>
  <c r="I34" i="19" s="1"/>
  <c r="B34" i="17"/>
  <c r="H34" i="19" s="1"/>
  <c r="D33" i="17"/>
  <c r="J33" i="19" s="1"/>
  <c r="C33" i="17"/>
  <c r="I33" i="19" s="1"/>
  <c r="B33" i="17"/>
  <c r="H33" i="19" s="1"/>
  <c r="C32" i="17"/>
  <c r="I32" i="19" s="1"/>
  <c r="B32" i="17"/>
  <c r="H32" i="19" s="1"/>
  <c r="C31" i="17"/>
  <c r="I31" i="19" s="1"/>
  <c r="B31" i="17"/>
  <c r="H31" i="19" s="1"/>
  <c r="C30" i="17"/>
  <c r="I30" i="19" s="1"/>
  <c r="B30" i="17"/>
  <c r="H30" i="19" s="1"/>
  <c r="C29" i="17"/>
  <c r="I29" i="19" s="1"/>
  <c r="B29" i="17"/>
  <c r="H29" i="19" s="1"/>
  <c r="C28" i="17"/>
  <c r="I28" i="19" s="1"/>
  <c r="B28" i="17"/>
  <c r="H28" i="19" s="1"/>
  <c r="D27" i="17"/>
  <c r="J27" i="19" s="1"/>
  <c r="C27" i="17"/>
  <c r="I27" i="19" s="1"/>
  <c r="B27" i="17"/>
  <c r="H27" i="19" s="1"/>
  <c r="C26" i="17"/>
  <c r="I26" i="19" s="1"/>
  <c r="B26" i="17"/>
  <c r="H26" i="19" s="1"/>
  <c r="D25" i="17"/>
  <c r="J25" i="19" s="1"/>
  <c r="C25" i="17"/>
  <c r="I25" i="19" s="1"/>
  <c r="B25" i="17"/>
  <c r="H25" i="19" s="1"/>
  <c r="D24" i="17"/>
  <c r="J24" i="19" s="1"/>
  <c r="C24" i="17"/>
  <c r="I24" i="19" s="1"/>
  <c r="B24" i="17"/>
  <c r="H24" i="19" s="1"/>
  <c r="C23" i="17"/>
  <c r="I23" i="19" s="1"/>
  <c r="B23" i="17"/>
  <c r="H23" i="19" s="1"/>
  <c r="C22" i="17"/>
  <c r="I22" i="19" s="1"/>
  <c r="B22" i="17"/>
  <c r="H22" i="19" s="1"/>
  <c r="C21" i="17"/>
  <c r="I21" i="19" s="1"/>
  <c r="B21" i="17"/>
  <c r="H21" i="19" s="1"/>
  <c r="C20" i="17"/>
  <c r="I20" i="19" s="1"/>
  <c r="B20" i="17"/>
  <c r="H20" i="19" s="1"/>
  <c r="C19" i="17"/>
  <c r="I19" i="19" s="1"/>
  <c r="B19" i="17"/>
  <c r="H19" i="19" s="1"/>
  <c r="D18" i="17"/>
  <c r="J18" i="19" s="1"/>
  <c r="C18" i="17"/>
  <c r="I18" i="19" s="1"/>
  <c r="B18" i="17"/>
  <c r="H18" i="19" s="1"/>
  <c r="C17" i="17"/>
  <c r="I17" i="19" s="1"/>
  <c r="B17" i="17"/>
  <c r="H17" i="19" s="1"/>
  <c r="D16" i="17"/>
  <c r="J16" i="19" s="1"/>
  <c r="C16" i="17"/>
  <c r="I16" i="19" s="1"/>
  <c r="B16" i="17"/>
  <c r="H16" i="19" s="1"/>
  <c r="D15" i="17"/>
  <c r="J15" i="19" s="1"/>
  <c r="C15" i="17"/>
  <c r="I15" i="19" s="1"/>
  <c r="B15" i="17"/>
  <c r="H15" i="19" s="1"/>
  <c r="C14" i="17"/>
  <c r="I14" i="19" s="1"/>
  <c r="B14" i="17"/>
  <c r="H14" i="19" s="1"/>
  <c r="C13" i="17"/>
  <c r="I13" i="19" s="1"/>
  <c r="B13" i="17"/>
  <c r="H13" i="19" s="1"/>
  <c r="C12" i="17"/>
  <c r="I12" i="19" s="1"/>
  <c r="B12" i="17"/>
  <c r="H12" i="19" s="1"/>
  <c r="C11" i="17"/>
  <c r="I11" i="19" s="1"/>
  <c r="B11" i="17"/>
  <c r="H11" i="19" s="1"/>
  <c r="D10" i="17"/>
  <c r="J10" i="19" s="1"/>
  <c r="C10" i="17"/>
  <c r="I10" i="19" s="1"/>
  <c r="B10" i="17"/>
  <c r="H10" i="19" s="1"/>
  <c r="C9" i="17"/>
  <c r="I9" i="19" s="1"/>
  <c r="B9" i="17"/>
  <c r="H9" i="19" s="1"/>
  <c r="C8" i="17"/>
  <c r="I8" i="19" s="1"/>
  <c r="B8" i="17"/>
  <c r="H8" i="19" s="1"/>
  <c r="C7" i="17"/>
  <c r="I7" i="19" s="1"/>
  <c r="B7" i="17"/>
  <c r="H7" i="19" s="1"/>
  <c r="D6" i="17"/>
  <c r="J6" i="19" s="1"/>
  <c r="C6" i="17"/>
  <c r="I6" i="19" s="1"/>
  <c r="B6" i="17"/>
  <c r="H6" i="19" s="1"/>
  <c r="D5" i="17"/>
  <c r="J5" i="19" s="1"/>
  <c r="C5" i="17"/>
  <c r="I5" i="19" s="1"/>
  <c r="B5" i="17"/>
  <c r="H5" i="19" s="1"/>
  <c r="D4" i="17"/>
  <c r="J4" i="19" s="1"/>
  <c r="C4" i="17"/>
  <c r="I4" i="19" s="1"/>
  <c r="B4" i="17"/>
  <c r="H4" i="19" s="1"/>
  <c r="D3" i="17"/>
  <c r="J3" i="19" s="1"/>
  <c r="C3" i="17"/>
  <c r="I3" i="19" s="1"/>
  <c r="B3" i="17"/>
  <c r="H3" i="19" s="1"/>
  <c r="C2" i="17"/>
  <c r="I2" i="19" s="1"/>
  <c r="B2" i="17"/>
  <c r="H2" i="19" s="1"/>
  <c r="C51" i="16"/>
  <c r="F51" i="19" s="1"/>
  <c r="B51" i="16"/>
  <c r="E51" i="19" s="1"/>
  <c r="D50" i="16"/>
  <c r="G50" i="19" s="1"/>
  <c r="C50" i="16"/>
  <c r="F50" i="19" s="1"/>
  <c r="B50" i="16"/>
  <c r="E50" i="19" s="1"/>
  <c r="C49" i="16"/>
  <c r="F49" i="19" s="1"/>
  <c r="B49" i="16"/>
  <c r="E49" i="19" s="1"/>
  <c r="C48" i="16"/>
  <c r="F48" i="19" s="1"/>
  <c r="B48" i="16"/>
  <c r="E48" i="19" s="1"/>
  <c r="C47" i="16"/>
  <c r="F47" i="19" s="1"/>
  <c r="B47" i="16"/>
  <c r="E47" i="19" s="1"/>
  <c r="C46" i="16"/>
  <c r="F46" i="19" s="1"/>
  <c r="B46" i="16"/>
  <c r="E46" i="19" s="1"/>
  <c r="C45" i="16"/>
  <c r="F45" i="19" s="1"/>
  <c r="B45" i="16"/>
  <c r="E45" i="19" s="1"/>
  <c r="C44" i="16"/>
  <c r="F44" i="19" s="1"/>
  <c r="B44" i="16"/>
  <c r="E44" i="19" s="1"/>
  <c r="D43" i="16"/>
  <c r="G43" i="19" s="1"/>
  <c r="C43" i="16"/>
  <c r="F43" i="19" s="1"/>
  <c r="B43" i="16"/>
  <c r="E43" i="19" s="1"/>
  <c r="D42" i="16"/>
  <c r="G42" i="19" s="1"/>
  <c r="C42" i="16"/>
  <c r="F42" i="19" s="1"/>
  <c r="B42" i="16"/>
  <c r="E42" i="19" s="1"/>
  <c r="D41" i="16"/>
  <c r="G41" i="19" s="1"/>
  <c r="C41" i="16"/>
  <c r="F41" i="19" s="1"/>
  <c r="B41" i="16"/>
  <c r="E41" i="19" s="1"/>
  <c r="C40" i="16"/>
  <c r="F40" i="19" s="1"/>
  <c r="B40" i="16"/>
  <c r="E40" i="19" s="1"/>
  <c r="C39" i="16"/>
  <c r="F39" i="19" s="1"/>
  <c r="B39" i="16"/>
  <c r="E39" i="19" s="1"/>
  <c r="D38" i="16"/>
  <c r="G38" i="19" s="1"/>
  <c r="C38" i="16"/>
  <c r="F38" i="19" s="1"/>
  <c r="B38" i="16"/>
  <c r="E38" i="19" s="1"/>
  <c r="C37" i="16"/>
  <c r="F37" i="19" s="1"/>
  <c r="B37" i="16"/>
  <c r="E37" i="19" s="1"/>
  <c r="D36" i="16"/>
  <c r="G36" i="19" s="1"/>
  <c r="C36" i="16"/>
  <c r="F36" i="19" s="1"/>
  <c r="B36" i="16"/>
  <c r="E36" i="19" s="1"/>
  <c r="C35" i="16"/>
  <c r="F35" i="19" s="1"/>
  <c r="B35" i="16"/>
  <c r="E35" i="19" s="1"/>
  <c r="D34" i="16"/>
  <c r="G34" i="19" s="1"/>
  <c r="C34" i="16"/>
  <c r="F34" i="19" s="1"/>
  <c r="B34" i="16"/>
  <c r="E34" i="19" s="1"/>
  <c r="D33" i="16"/>
  <c r="G33" i="19" s="1"/>
  <c r="C33" i="16"/>
  <c r="F33" i="19" s="1"/>
  <c r="B33" i="16"/>
  <c r="E33" i="19" s="1"/>
  <c r="C32" i="16"/>
  <c r="F32" i="19" s="1"/>
  <c r="B32" i="16"/>
  <c r="E32" i="19" s="1"/>
  <c r="C31" i="16"/>
  <c r="F31" i="19" s="1"/>
  <c r="B31" i="16"/>
  <c r="E31" i="19" s="1"/>
  <c r="C30" i="16"/>
  <c r="F30" i="19" s="1"/>
  <c r="B30" i="16"/>
  <c r="E30" i="19" s="1"/>
  <c r="C29" i="16"/>
  <c r="F29" i="19" s="1"/>
  <c r="B29" i="16"/>
  <c r="E29" i="19" s="1"/>
  <c r="C28" i="16"/>
  <c r="F28" i="19" s="1"/>
  <c r="B28" i="16"/>
  <c r="E28" i="19" s="1"/>
  <c r="D27" i="16"/>
  <c r="G27" i="19" s="1"/>
  <c r="C27" i="16"/>
  <c r="F27" i="19" s="1"/>
  <c r="B27" i="16"/>
  <c r="E27" i="19" s="1"/>
  <c r="C26" i="16"/>
  <c r="F26" i="19" s="1"/>
  <c r="B26" i="16"/>
  <c r="E26" i="19" s="1"/>
  <c r="D25" i="16"/>
  <c r="G25" i="19" s="1"/>
  <c r="C25" i="16"/>
  <c r="F25" i="19" s="1"/>
  <c r="B25" i="16"/>
  <c r="E25" i="19" s="1"/>
  <c r="D24" i="16"/>
  <c r="G24" i="19" s="1"/>
  <c r="C24" i="16"/>
  <c r="F24" i="19" s="1"/>
  <c r="B24" i="16"/>
  <c r="E24" i="19" s="1"/>
  <c r="C23" i="16"/>
  <c r="F23" i="19" s="1"/>
  <c r="B23" i="16"/>
  <c r="E23" i="19" s="1"/>
  <c r="C22" i="16"/>
  <c r="F22" i="19" s="1"/>
  <c r="B22" i="16"/>
  <c r="E22" i="19" s="1"/>
  <c r="C21" i="16"/>
  <c r="F21" i="19" s="1"/>
  <c r="B21" i="16"/>
  <c r="E21" i="19" s="1"/>
  <c r="C20" i="16"/>
  <c r="F20" i="19" s="1"/>
  <c r="B20" i="16"/>
  <c r="E20" i="19" s="1"/>
  <c r="C19" i="16"/>
  <c r="F19" i="19" s="1"/>
  <c r="B19" i="16"/>
  <c r="E19" i="19" s="1"/>
  <c r="D18" i="16"/>
  <c r="G18" i="19" s="1"/>
  <c r="C18" i="16"/>
  <c r="F18" i="19" s="1"/>
  <c r="B18" i="16"/>
  <c r="E18" i="19" s="1"/>
  <c r="C17" i="16"/>
  <c r="F17" i="19" s="1"/>
  <c r="B17" i="16"/>
  <c r="E17" i="19" s="1"/>
  <c r="D16" i="16"/>
  <c r="G16" i="19" s="1"/>
  <c r="C16" i="16"/>
  <c r="F16" i="19" s="1"/>
  <c r="B16" i="16"/>
  <c r="E16" i="19" s="1"/>
  <c r="D15" i="16"/>
  <c r="G15" i="19" s="1"/>
  <c r="C15" i="16"/>
  <c r="F15" i="19" s="1"/>
  <c r="B15" i="16"/>
  <c r="E15" i="19" s="1"/>
  <c r="C14" i="16"/>
  <c r="F14" i="19" s="1"/>
  <c r="B14" i="16"/>
  <c r="E14" i="19" s="1"/>
  <c r="C13" i="16"/>
  <c r="F13" i="19" s="1"/>
  <c r="B13" i="16"/>
  <c r="E13" i="19" s="1"/>
  <c r="C12" i="16"/>
  <c r="F12" i="19" s="1"/>
  <c r="B12" i="16"/>
  <c r="E12" i="19" s="1"/>
  <c r="C11" i="16"/>
  <c r="F11" i="19" s="1"/>
  <c r="B11" i="16"/>
  <c r="E11" i="19" s="1"/>
  <c r="D10" i="16"/>
  <c r="G10" i="19" s="1"/>
  <c r="C10" i="16"/>
  <c r="F10" i="19" s="1"/>
  <c r="B10" i="16"/>
  <c r="E10" i="19" s="1"/>
  <c r="C9" i="16"/>
  <c r="F9" i="19" s="1"/>
  <c r="B9" i="16"/>
  <c r="E9" i="19" s="1"/>
  <c r="C8" i="16"/>
  <c r="F8" i="19" s="1"/>
  <c r="B8" i="16"/>
  <c r="E8" i="19" s="1"/>
  <c r="C7" i="16"/>
  <c r="F7" i="19" s="1"/>
  <c r="B7" i="16"/>
  <c r="E7" i="19" s="1"/>
  <c r="D6" i="16"/>
  <c r="G6" i="19" s="1"/>
  <c r="C6" i="16"/>
  <c r="F6" i="19" s="1"/>
  <c r="B6" i="16"/>
  <c r="E6" i="19" s="1"/>
  <c r="D5" i="16"/>
  <c r="G5" i="19" s="1"/>
  <c r="C5" i="16"/>
  <c r="F5" i="19" s="1"/>
  <c r="B5" i="16"/>
  <c r="E5" i="19" s="1"/>
  <c r="D4" i="16"/>
  <c r="G4" i="19" s="1"/>
  <c r="C4" i="16"/>
  <c r="F4" i="19" s="1"/>
  <c r="B4" i="16"/>
  <c r="E4" i="19" s="1"/>
  <c r="D3" i="16"/>
  <c r="G3" i="19" s="1"/>
  <c r="C3" i="16"/>
  <c r="F3" i="19" s="1"/>
  <c r="B3" i="16"/>
  <c r="E3" i="19" s="1"/>
  <c r="C2" i="16"/>
  <c r="F2" i="19" s="1"/>
  <c r="B2" i="16"/>
  <c r="E2" i="19" s="1"/>
  <c r="C51" i="15"/>
  <c r="C51" i="19" s="1"/>
  <c r="B51" i="15"/>
  <c r="B51" i="19" s="1"/>
  <c r="D50" i="15"/>
  <c r="D50" i="19" s="1"/>
  <c r="C50" i="15"/>
  <c r="C50" i="19" s="1"/>
  <c r="B50" i="15"/>
  <c r="B50" i="19" s="1"/>
  <c r="C49" i="15"/>
  <c r="C49" i="19" s="1"/>
  <c r="B49" i="15"/>
  <c r="B49" i="19" s="1"/>
  <c r="C48" i="15"/>
  <c r="C48" i="19" s="1"/>
  <c r="B48" i="15"/>
  <c r="B48" i="19" s="1"/>
  <c r="C47" i="15"/>
  <c r="C47" i="19" s="1"/>
  <c r="B47" i="15"/>
  <c r="B47" i="19" s="1"/>
  <c r="C46" i="15"/>
  <c r="C46" i="19" s="1"/>
  <c r="B46" i="15"/>
  <c r="B46" i="19" s="1"/>
  <c r="C45" i="15"/>
  <c r="C45" i="19" s="1"/>
  <c r="B45" i="15"/>
  <c r="B45" i="19" s="1"/>
  <c r="C44" i="15"/>
  <c r="C44" i="19" s="1"/>
  <c r="B44" i="15"/>
  <c r="B44" i="19" s="1"/>
  <c r="D43" i="15"/>
  <c r="D43" i="19" s="1"/>
  <c r="C43" i="15"/>
  <c r="C43" i="19" s="1"/>
  <c r="B43" i="15"/>
  <c r="B43" i="19" s="1"/>
  <c r="D42" i="15"/>
  <c r="D42" i="19" s="1"/>
  <c r="C42" i="15"/>
  <c r="C42" i="19" s="1"/>
  <c r="B42" i="15"/>
  <c r="B42" i="19" s="1"/>
  <c r="D41" i="15"/>
  <c r="D41" i="19" s="1"/>
  <c r="C41" i="15"/>
  <c r="C41" i="19" s="1"/>
  <c r="B41" i="15"/>
  <c r="B41" i="19" s="1"/>
  <c r="C40" i="15"/>
  <c r="C40" i="19" s="1"/>
  <c r="B40" i="15"/>
  <c r="B40" i="19" s="1"/>
  <c r="C39" i="15"/>
  <c r="C39" i="19" s="1"/>
  <c r="B39" i="15"/>
  <c r="B39" i="19" s="1"/>
  <c r="D38" i="15"/>
  <c r="D38" i="19" s="1"/>
  <c r="C38" i="15"/>
  <c r="C38" i="19" s="1"/>
  <c r="B38" i="15"/>
  <c r="B38" i="19" s="1"/>
  <c r="C37" i="15"/>
  <c r="C37" i="19" s="1"/>
  <c r="B37" i="15"/>
  <c r="B37" i="19" s="1"/>
  <c r="D36" i="15"/>
  <c r="D36" i="19" s="1"/>
  <c r="C36" i="15"/>
  <c r="C36" i="19" s="1"/>
  <c r="B36" i="15"/>
  <c r="B36" i="19" s="1"/>
  <c r="C35" i="15"/>
  <c r="C35" i="19" s="1"/>
  <c r="B35" i="15"/>
  <c r="B35" i="19" s="1"/>
  <c r="D34" i="15"/>
  <c r="D34" i="19" s="1"/>
  <c r="C34" i="15"/>
  <c r="C34" i="19" s="1"/>
  <c r="B34" i="15"/>
  <c r="B34" i="19" s="1"/>
  <c r="D33" i="15"/>
  <c r="D33" i="19" s="1"/>
  <c r="C33" i="15"/>
  <c r="C33" i="19" s="1"/>
  <c r="B33" i="15"/>
  <c r="B33" i="19" s="1"/>
  <c r="C32" i="15"/>
  <c r="C32" i="19" s="1"/>
  <c r="B32" i="15"/>
  <c r="B32" i="19" s="1"/>
  <c r="C31" i="15"/>
  <c r="C31" i="19" s="1"/>
  <c r="B31" i="15"/>
  <c r="B31" i="19" s="1"/>
  <c r="C30" i="15"/>
  <c r="C30" i="19" s="1"/>
  <c r="B30" i="15"/>
  <c r="B30" i="19" s="1"/>
  <c r="C29" i="15"/>
  <c r="C29" i="19" s="1"/>
  <c r="B29" i="15"/>
  <c r="B29" i="19" s="1"/>
  <c r="C28" i="15"/>
  <c r="C28" i="19" s="1"/>
  <c r="B28" i="15"/>
  <c r="B28" i="19" s="1"/>
  <c r="D27" i="15"/>
  <c r="D27" i="19" s="1"/>
  <c r="C27" i="15"/>
  <c r="C27" i="19" s="1"/>
  <c r="B27" i="15"/>
  <c r="B27" i="19" s="1"/>
  <c r="C26" i="15"/>
  <c r="C26" i="19" s="1"/>
  <c r="B26" i="15"/>
  <c r="B26" i="19" s="1"/>
  <c r="D25" i="15"/>
  <c r="D25" i="19" s="1"/>
  <c r="C25" i="15"/>
  <c r="C25" i="19" s="1"/>
  <c r="B25" i="15"/>
  <c r="B25" i="19" s="1"/>
  <c r="D24" i="15"/>
  <c r="D24" i="19" s="1"/>
  <c r="C24" i="15"/>
  <c r="C24" i="19" s="1"/>
  <c r="B24" i="15"/>
  <c r="B24" i="19" s="1"/>
  <c r="C23" i="15"/>
  <c r="C23" i="19" s="1"/>
  <c r="B23" i="15"/>
  <c r="B23" i="19" s="1"/>
  <c r="C22" i="15"/>
  <c r="C22" i="19" s="1"/>
  <c r="B22" i="15"/>
  <c r="B22" i="19" s="1"/>
  <c r="C21" i="15"/>
  <c r="C21" i="19" s="1"/>
  <c r="B21" i="15"/>
  <c r="B21" i="19" s="1"/>
  <c r="C20" i="15"/>
  <c r="C20" i="19" s="1"/>
  <c r="B20" i="15"/>
  <c r="B20" i="19" s="1"/>
  <c r="C19" i="15"/>
  <c r="C19" i="19" s="1"/>
  <c r="B19" i="15"/>
  <c r="B19" i="19" s="1"/>
  <c r="D18" i="15"/>
  <c r="D18" i="19" s="1"/>
  <c r="C18" i="15"/>
  <c r="C18" i="19" s="1"/>
  <c r="B18" i="15"/>
  <c r="B18" i="19" s="1"/>
  <c r="C17" i="15"/>
  <c r="C17" i="19" s="1"/>
  <c r="B17" i="15"/>
  <c r="B17" i="19" s="1"/>
  <c r="D16" i="15"/>
  <c r="D16" i="19" s="1"/>
  <c r="C16" i="15"/>
  <c r="C16" i="19" s="1"/>
  <c r="B16" i="15"/>
  <c r="B16" i="19" s="1"/>
  <c r="D15" i="15"/>
  <c r="D15" i="19" s="1"/>
  <c r="C15" i="15"/>
  <c r="C15" i="19" s="1"/>
  <c r="B15" i="15"/>
  <c r="B15" i="19" s="1"/>
  <c r="C14" i="15"/>
  <c r="C14" i="19" s="1"/>
  <c r="B14" i="15"/>
  <c r="B14" i="19" s="1"/>
  <c r="C13" i="15"/>
  <c r="C13" i="19" s="1"/>
  <c r="B13" i="15"/>
  <c r="B13" i="19" s="1"/>
  <c r="C12" i="15"/>
  <c r="C12" i="19" s="1"/>
  <c r="B12" i="15"/>
  <c r="B12" i="19" s="1"/>
  <c r="C11" i="15"/>
  <c r="C11" i="19" s="1"/>
  <c r="B11" i="15"/>
  <c r="B11" i="19" s="1"/>
  <c r="D10" i="15"/>
  <c r="D10" i="19" s="1"/>
  <c r="C10" i="15"/>
  <c r="C10" i="19" s="1"/>
  <c r="B10" i="15"/>
  <c r="B10" i="19" s="1"/>
  <c r="C9" i="15"/>
  <c r="C9" i="19" s="1"/>
  <c r="B9" i="15"/>
  <c r="B9" i="19" s="1"/>
  <c r="C8" i="15"/>
  <c r="C8" i="19" s="1"/>
  <c r="B8" i="15"/>
  <c r="B8" i="19" s="1"/>
  <c r="C7" i="15"/>
  <c r="B7" i="15"/>
  <c r="B7" i="19" s="1"/>
  <c r="D6" i="15"/>
  <c r="D6" i="19" s="1"/>
  <c r="C6" i="15"/>
  <c r="C6" i="19" s="1"/>
  <c r="B6" i="15"/>
  <c r="B6" i="19" s="1"/>
  <c r="D5" i="15"/>
  <c r="D5" i="19" s="1"/>
  <c r="C5" i="15"/>
  <c r="C5" i="19" s="1"/>
  <c r="B5" i="15"/>
  <c r="B5" i="19" s="1"/>
  <c r="D4" i="15"/>
  <c r="D4" i="19" s="1"/>
  <c r="C4" i="15"/>
  <c r="C4" i="19" s="1"/>
  <c r="B4" i="15"/>
  <c r="B4" i="19" s="1"/>
  <c r="D3" i="15"/>
  <c r="D3" i="19" s="1"/>
  <c r="C3" i="15"/>
  <c r="C3" i="19" s="1"/>
  <c r="B3" i="15"/>
  <c r="B3" i="19" s="1"/>
  <c r="C2" i="15"/>
  <c r="C2" i="19" s="1"/>
  <c r="B2" i="15"/>
  <c r="B2" i="19" s="1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</calcChain>
</file>

<file path=xl/sharedStrings.xml><?xml version="1.0" encoding="utf-8"?>
<sst xmlns="http://schemas.openxmlformats.org/spreadsheetml/2006/main" count="3035" uniqueCount="1334">
  <si>
    <t>TKIM</t>
  </si>
  <si>
    <t>ALDO</t>
  </si>
  <si>
    <t>KBRI</t>
  </si>
  <si>
    <t>INRU</t>
  </si>
  <si>
    <t>FASW</t>
  </si>
  <si>
    <t>INKP</t>
  </si>
  <si>
    <t>SPMA</t>
  </si>
  <si>
    <t>SWAT</t>
  </si>
  <si>
    <t>INTP</t>
  </si>
  <si>
    <t>SMCB</t>
  </si>
  <si>
    <t>SMBR</t>
  </si>
  <si>
    <t>WSBP</t>
  </si>
  <si>
    <t>SMGR</t>
  </si>
  <si>
    <t>WTON</t>
  </si>
  <si>
    <t>JPFA</t>
  </si>
  <si>
    <t>CPIN</t>
  </si>
  <si>
    <t>SIPD</t>
  </si>
  <si>
    <t>MAIN</t>
  </si>
  <si>
    <t>BRNA</t>
  </si>
  <si>
    <t>AKPI</t>
  </si>
  <si>
    <t>ESIP</t>
  </si>
  <si>
    <t>IGAR</t>
  </si>
  <si>
    <t>IMPC</t>
  </si>
  <si>
    <t>FPNI</t>
  </si>
  <si>
    <t>IPOL</t>
  </si>
  <si>
    <t>SMKL</t>
  </si>
  <si>
    <t>PBID</t>
  </si>
  <si>
    <t>YPAS</t>
  </si>
  <si>
    <t>TALF</t>
  </si>
  <si>
    <t>BRPT</t>
  </si>
  <si>
    <t>AGII</t>
  </si>
  <si>
    <t>DPNS</t>
  </si>
  <si>
    <t>EKAD</t>
  </si>
  <si>
    <t>ETWA</t>
  </si>
  <si>
    <t>BUDI</t>
  </si>
  <si>
    <t>INCI</t>
  </si>
  <si>
    <t>SRSN</t>
  </si>
  <si>
    <t>MOLI</t>
  </si>
  <si>
    <t>UNIC</t>
  </si>
  <si>
    <t>IFII</t>
  </si>
  <si>
    <t>SINI</t>
  </si>
  <si>
    <t>SULI</t>
  </si>
  <si>
    <t>TIRT</t>
  </si>
  <si>
    <t>AMFG</t>
  </si>
  <si>
    <t>CAKK</t>
  </si>
  <si>
    <t>KIAS</t>
  </si>
  <si>
    <t>ARNA</t>
  </si>
  <si>
    <t>MARK</t>
  </si>
  <si>
    <t>TOTO</t>
  </si>
  <si>
    <t>MLIA</t>
  </si>
  <si>
    <t>ALKA</t>
  </si>
  <si>
    <t>ALMI</t>
  </si>
  <si>
    <t>BTON</t>
  </si>
  <si>
    <t>BAJA</t>
  </si>
  <si>
    <t>CTBN</t>
  </si>
  <si>
    <t>GGRP</t>
  </si>
  <si>
    <t>GDST</t>
  </si>
  <si>
    <t>INAI</t>
  </si>
  <si>
    <t>KRAS</t>
  </si>
  <si>
    <t>ISSP</t>
  </si>
  <si>
    <t>JKSW</t>
  </si>
  <si>
    <t>LION</t>
  </si>
  <si>
    <t>LMSH</t>
  </si>
  <si>
    <t>PICO</t>
  </si>
  <si>
    <t>PURE</t>
  </si>
  <si>
    <t>NIKL</t>
  </si>
  <si>
    <t>TBMS</t>
  </si>
  <si>
    <t>AMIN</t>
  </si>
  <si>
    <t>GMFI</t>
  </si>
  <si>
    <t>ARKA</t>
  </si>
  <si>
    <t>KRAH</t>
  </si>
  <si>
    <t>KPAL</t>
  </si>
  <si>
    <t>ARGO</t>
  </si>
  <si>
    <t>ADMG</t>
  </si>
  <si>
    <t>BELL</t>
  </si>
  <si>
    <t>ERTX</t>
  </si>
  <si>
    <t>ESTI</t>
  </si>
  <si>
    <t>HDTX</t>
  </si>
  <si>
    <t>PBRX</t>
  </si>
  <si>
    <t>MYTX</t>
  </si>
  <si>
    <t>POLU</t>
  </si>
  <si>
    <t>SRIL</t>
  </si>
  <si>
    <t>POLY</t>
  </si>
  <si>
    <t>SSTM</t>
  </si>
  <si>
    <t>STAR</t>
  </si>
  <si>
    <t>TFCO</t>
  </si>
  <si>
    <t>TRIS</t>
  </si>
  <si>
    <t>UNIT</t>
  </si>
  <si>
    <t>ZONE</t>
  </si>
  <si>
    <t>JSKY</t>
  </si>
  <si>
    <t>SLIS</t>
  </si>
  <si>
    <t>CCSI</t>
  </si>
  <si>
    <t>JECC</t>
  </si>
  <si>
    <t>IKBI</t>
  </si>
  <si>
    <t>KBLI</t>
  </si>
  <si>
    <t>SCCO</t>
  </si>
  <si>
    <t>VOKS</t>
  </si>
  <si>
    <t>AUTO</t>
  </si>
  <si>
    <t>ASII</t>
  </si>
  <si>
    <t>BOLT</t>
  </si>
  <si>
    <t>BRAM</t>
  </si>
  <si>
    <t>GDYR</t>
  </si>
  <si>
    <t>GJTL</t>
  </si>
  <si>
    <t>IMAS</t>
  </si>
  <si>
    <t>INDS</t>
  </si>
  <si>
    <t>NIPS</t>
  </si>
  <si>
    <t>PRAS</t>
  </si>
  <si>
    <t>SMSM</t>
  </si>
  <si>
    <t>ULTJ</t>
  </si>
  <si>
    <t>CEKA</t>
  </si>
  <si>
    <t>CAMP</t>
  </si>
  <si>
    <t>CLEO</t>
  </si>
  <si>
    <t>AISA</t>
  </si>
  <si>
    <t>ALTO</t>
  </si>
  <si>
    <t>ICBP</t>
  </si>
  <si>
    <t>COCO</t>
  </si>
  <si>
    <t>DLTA</t>
  </si>
  <si>
    <t>DMND</t>
  </si>
  <si>
    <t>FOOD</t>
  </si>
  <si>
    <t>GOOD</t>
  </si>
  <si>
    <t>HOKI</t>
  </si>
  <si>
    <t>IKAN</t>
  </si>
  <si>
    <t>INDF</t>
  </si>
  <si>
    <t>KEJU</t>
  </si>
  <si>
    <t>MLBI</t>
  </si>
  <si>
    <t>MYOR</t>
  </si>
  <si>
    <t>PANI</t>
  </si>
  <si>
    <t>PCAR</t>
  </si>
  <si>
    <t>PSGO</t>
  </si>
  <si>
    <t>ROTI</t>
  </si>
  <si>
    <t>SKBM</t>
  </si>
  <si>
    <t>SKLT</t>
  </si>
  <si>
    <t>STTP</t>
  </si>
  <si>
    <t>DVLA</t>
  </si>
  <si>
    <t>INAF</t>
  </si>
  <si>
    <t>KAEF</t>
  </si>
  <si>
    <t>KLBF</t>
  </si>
  <si>
    <t>MERK</t>
  </si>
  <si>
    <t>PEHA</t>
  </si>
  <si>
    <t>PYFA</t>
  </si>
  <si>
    <t>SIDO</t>
  </si>
  <si>
    <t>TSPC</t>
  </si>
  <si>
    <t>GGRM</t>
  </si>
  <si>
    <t>HMSP</t>
  </si>
  <si>
    <t>ITIC</t>
  </si>
  <si>
    <t>WIIM</t>
  </si>
  <si>
    <t>ADES</t>
  </si>
  <si>
    <t>KINO</t>
  </si>
  <si>
    <t>KPAS</t>
  </si>
  <si>
    <t>MBTO</t>
  </si>
  <si>
    <t>MRAT</t>
  </si>
  <si>
    <t>TCID</t>
  </si>
  <si>
    <t>UNVR</t>
  </si>
  <si>
    <t>BTON </t>
  </si>
  <si>
    <t>JKSW </t>
  </si>
  <si>
    <t>PICO </t>
  </si>
  <si>
    <t>SMKL </t>
  </si>
  <si>
    <t>KLBM</t>
  </si>
  <si>
    <t>2021-2023</t>
  </si>
  <si>
    <t>Company</t>
  </si>
  <si>
    <t>ROA2021</t>
  </si>
  <si>
    <t>ROA2022</t>
  </si>
  <si>
    <t>ROA2023</t>
  </si>
  <si>
    <t>DER2021</t>
  </si>
  <si>
    <t>DER2022</t>
  </si>
  <si>
    <t>DER2023</t>
  </si>
  <si>
    <t>TP2021</t>
  </si>
  <si>
    <t>TP2022</t>
  </si>
  <si>
    <t>TP2023</t>
  </si>
  <si>
    <t>ETR2021</t>
  </si>
  <si>
    <t>ETR2022</t>
  </si>
  <si>
    <t>ETR2023</t>
  </si>
  <si>
    <t>Total aset</t>
  </si>
  <si>
    <t>Rugi</t>
  </si>
  <si>
    <t>Laba bersih (2021)</t>
  </si>
  <si>
    <t>Total utang</t>
  </si>
  <si>
    <t>Total ekuitas (2021)</t>
  </si>
  <si>
    <t>Piutang berelasi</t>
  </si>
  <si>
    <t>Total piutang (2021)</t>
  </si>
  <si>
    <t>Total beban Pph</t>
  </si>
  <si>
    <t>Laba sebelum pajak (2021)</t>
  </si>
  <si>
    <t>Dollar</t>
  </si>
  <si>
    <t>Perusahaan yang mengalami kerugian selama periode 2021-2023</t>
  </si>
  <si>
    <t>tdk lengkap</t>
  </si>
  <si>
    <t xml:space="preserve">Perusahaan yang menggunakan mata uang USD </t>
  </si>
  <si>
    <t>Perusahaan yang tidak memiliki piutang usaha pihak berelasi</t>
  </si>
  <si>
    <t>Perusahaan yang tidak memiliki data lengkap selama periode 2021-2023</t>
  </si>
  <si>
    <t>Total</t>
  </si>
  <si>
    <t>2.59</t>
  </si>
  <si>
    <t>8.32</t>
  </si>
  <si>
    <t>4.30</t>
  </si>
  <si>
    <t>21.22</t>
  </si>
  <si>
    <t>6.97</t>
  </si>
  <si>
    <t>3.75</t>
  </si>
  <si>
    <t>0.80</t>
  </si>
  <si>
    <t>3.56</t>
  </si>
  <si>
    <t>3.06</t>
  </si>
  <si>
    <t>11.02</t>
  </si>
  <si>
    <t>13.40</t>
  </si>
  <si>
    <t>10.21</t>
  </si>
  <si>
    <t>7.03</t>
  </si>
  <si>
    <t>9.31</t>
  </si>
  <si>
    <t>7.28</t>
  </si>
  <si>
    <t>13.44</t>
  </si>
  <si>
    <t>6.70</t>
  </si>
  <si>
    <t>7.11</t>
  </si>
  <si>
    <t>6.60</t>
  </si>
  <si>
    <t>2.16</t>
  </si>
  <si>
    <t>6.26</t>
  </si>
  <si>
    <t>4.78</t>
  </si>
  <si>
    <t>6.84</t>
  </si>
  <si>
    <t>6.85</t>
  </si>
  <si>
    <t>7.45</t>
  </si>
  <si>
    <t>3.43</t>
  </si>
  <si>
    <t>18.85</t>
  </si>
  <si>
    <t>12.59</t>
  </si>
  <si>
    <t>1.11</t>
  </si>
  <si>
    <t>12.83</t>
  </si>
  <si>
    <t>22.79</t>
  </si>
  <si>
    <t>10.66</t>
  </si>
  <si>
    <t>6.08</t>
  </si>
  <si>
    <t>14.89</t>
  </si>
  <si>
    <t>0.61</t>
  </si>
  <si>
    <t>6.77</t>
  </si>
  <si>
    <t>3.00</t>
  </si>
  <si>
    <t>30.99</t>
  </si>
  <si>
    <t>1.51</t>
  </si>
  <si>
    <t>9.51</t>
  </si>
  <si>
    <t>0.89</t>
  </si>
  <si>
    <t>3.32</t>
  </si>
  <si>
    <t>18.82</t>
  </si>
  <si>
    <t>3.09</t>
  </si>
  <si>
    <t>15.76</t>
  </si>
  <si>
    <t>4.84</t>
  </si>
  <si>
    <t>1.70</t>
  </si>
  <si>
    <t>9.10</t>
  </si>
  <si>
    <t>30.20</t>
  </si>
  <si>
    <t>0.90</t>
  </si>
  <si>
    <t>4.19</t>
  </si>
  <si>
    <t>5.86</t>
  </si>
  <si>
    <t>22.55</t>
  </si>
  <si>
    <t>9.78</t>
  </si>
  <si>
    <t>7.96</t>
  </si>
  <si>
    <t>0.85</t>
  </si>
  <si>
    <t>11.58</t>
  </si>
  <si>
    <t>2.93</t>
  </si>
  <si>
    <t>12.84</t>
  </si>
  <si>
    <t>11.55</t>
  </si>
  <si>
    <t>7.35</t>
  </si>
  <si>
    <t>7.43</t>
  </si>
  <si>
    <t>6.39</t>
  </si>
  <si>
    <t>7.12</t>
  </si>
  <si>
    <t>11.54</t>
  </si>
  <si>
    <t>4.96</t>
  </si>
  <si>
    <t>5.56</t>
  </si>
  <si>
    <t>4.94</t>
  </si>
  <si>
    <t>5.09</t>
  </si>
  <si>
    <t>5.79</t>
  </si>
  <si>
    <t>7.17</t>
  </si>
  <si>
    <t>4.13</t>
  </si>
  <si>
    <t>4.56</t>
  </si>
  <si>
    <t>2.14</t>
  </si>
  <si>
    <t>13.65</t>
  </si>
  <si>
    <t>12.66</t>
  </si>
  <si>
    <t>0.46</t>
  </si>
  <si>
    <t>17.33</t>
  </si>
  <si>
    <t>27.41</t>
  </si>
  <si>
    <t>12.54</t>
  </si>
  <si>
    <t>8.84</t>
  </si>
  <si>
    <t>11.67</t>
  </si>
  <si>
    <t>1.52</t>
  </si>
  <si>
    <t>10.47</t>
  </si>
  <si>
    <t>2.08</t>
  </si>
  <si>
    <t>27.07</t>
  </si>
  <si>
    <t>4.24</t>
  </si>
  <si>
    <t>7.25</t>
  </si>
  <si>
    <t>1.82</t>
  </si>
  <si>
    <t>3.93</t>
  </si>
  <si>
    <t>3.01</t>
  </si>
  <si>
    <t>21.37</t>
  </si>
  <si>
    <t>3.84</t>
  </si>
  <si>
    <t>13.60</t>
  </si>
  <si>
    <t>9.48</t>
  </si>
  <si>
    <t>5.48</t>
  </si>
  <si>
    <t>9.16</t>
  </si>
  <si>
    <t>29.29</t>
  </si>
  <si>
    <t>1.81</t>
  </si>
  <si>
    <t>0.00</t>
  </si>
  <si>
    <t>0.14</t>
  </si>
  <si>
    <t>7.78</t>
  </si>
  <si>
    <t>17.14</t>
  </si>
  <si>
    <t>9.98</t>
  </si>
  <si>
    <t>10.26</t>
  </si>
  <si>
    <t>4.85</t>
  </si>
  <si>
    <t>3.08</t>
  </si>
  <si>
    <t>8.11</t>
  </si>
  <si>
    <t>13.32</t>
  </si>
  <si>
    <t>5.66</t>
  </si>
  <si>
    <t>5.94</t>
  </si>
  <si>
    <t>8.10</t>
  </si>
  <si>
    <t>14.64</t>
  </si>
  <si>
    <t>7.10</t>
  </si>
  <si>
    <t>5.33</t>
  </si>
  <si>
    <t>12.25</t>
  </si>
  <si>
    <t>3.55</t>
  </si>
  <si>
    <t>6.16</t>
  </si>
  <si>
    <t>4.27</t>
  </si>
  <si>
    <t>6.58</t>
  </si>
  <si>
    <t>6.25</t>
  </si>
  <si>
    <t>2.77</t>
  </si>
  <si>
    <t>3.85</t>
  </si>
  <si>
    <t>9.70</t>
  </si>
  <si>
    <t>10.27</t>
  </si>
  <si>
    <t>1.14</t>
  </si>
  <si>
    <t>18.61</t>
  </si>
  <si>
    <t>31.30</t>
  </si>
  <si>
    <t>8.02</t>
  </si>
  <si>
    <t>13.59</t>
  </si>
  <si>
    <t>11.76</t>
  </si>
  <si>
    <t>0.34</t>
  </si>
  <si>
    <t>8.45</t>
  </si>
  <si>
    <t>4.46</t>
  </si>
  <si>
    <t>24.43</t>
  </si>
  <si>
    <t>0.13</t>
  </si>
  <si>
    <t>6.09</t>
  </si>
  <si>
    <t>2.50</t>
  </si>
  <si>
    <t>4.03</t>
  </si>
  <si>
    <t>2.81</t>
  </si>
  <si>
    <t>22.66</t>
  </si>
  <si>
    <t>6.19</t>
  </si>
  <si>
    <t>16.74</t>
  </si>
  <si>
    <t>7.27</t>
  </si>
  <si>
    <t>5.83</t>
  </si>
  <si>
    <t>11.05</t>
  </si>
  <si>
    <t>28.81</t>
  </si>
  <si>
    <t>0.26</t>
  </si>
  <si>
    <t>72.14</t>
  </si>
  <si>
    <t>124.80</t>
  </si>
  <si>
    <t>42.61</t>
  </si>
  <si>
    <t>70.36</t>
  </si>
  <si>
    <t>43.07</t>
  </si>
  <si>
    <t>101.90</t>
  </si>
  <si>
    <t>36.86</t>
  </si>
  <si>
    <t>115.70</t>
  </si>
  <si>
    <t>22.35</t>
  </si>
  <si>
    <t>34.61</t>
  </si>
  <si>
    <t>40.94</t>
  </si>
  <si>
    <t>49.70</t>
  </si>
  <si>
    <t>13.12</t>
  </si>
  <si>
    <t>122.42</t>
  </si>
  <si>
    <t>81.87</t>
  </si>
  <si>
    <t>114.81</t>
  </si>
  <si>
    <t>6.96</t>
  </si>
  <si>
    <t>69.29</t>
  </si>
  <si>
    <t>34.55</t>
  </si>
  <si>
    <t>106.09</t>
  </si>
  <si>
    <t>23.61</t>
  </si>
  <si>
    <t>26.75</t>
  </si>
  <si>
    <t>87.41</t>
  </si>
  <si>
    <t>118.20</t>
  </si>
  <si>
    <t>11.10</t>
  </si>
  <si>
    <t>31.05</t>
  </si>
  <si>
    <t>20.69</t>
  </si>
  <si>
    <t>165.46</t>
  </si>
  <si>
    <t>50.03</t>
  </si>
  <si>
    <t>165.84</t>
  </si>
  <si>
    <t>76.06</t>
  </si>
  <si>
    <t>75.33</t>
  </si>
  <si>
    <t>21.80</t>
  </si>
  <si>
    <t>148.12</t>
  </si>
  <si>
    <t>46.06</t>
  </si>
  <si>
    <t>6.51</t>
  </si>
  <si>
    <t>17.22</t>
  </si>
  <si>
    <t>98.53</t>
  </si>
  <si>
    <t>64.09</t>
  </si>
  <si>
    <t>75.72</t>
  </si>
  <si>
    <t>91.90</t>
  </si>
  <si>
    <t>90.71</t>
  </si>
  <si>
    <t>32.88</t>
  </si>
  <si>
    <t>41.43</t>
  </si>
  <si>
    <t>18.73</t>
  </si>
  <si>
    <t>52.09</t>
  </si>
  <si>
    <t>61.05</t>
  </si>
  <si>
    <t>40.27</t>
  </si>
  <si>
    <t>341.27</t>
  </si>
  <si>
    <t>160.63</t>
  </si>
  <si>
    <t>105.03</t>
  </si>
  <si>
    <t>100.70</t>
  </si>
  <si>
    <t>40.68</t>
  </si>
  <si>
    <t>69.58</t>
  </si>
  <si>
    <t>41.91</t>
  </si>
  <si>
    <t>101.11</t>
  </si>
  <si>
    <t>44.65</t>
  </si>
  <si>
    <t>119.62</t>
  </si>
  <si>
    <t>10.85</t>
  </si>
  <si>
    <t>42.90</t>
  </si>
  <si>
    <t>51.35</t>
  </si>
  <si>
    <t>43.14</t>
  </si>
  <si>
    <t>9.75</t>
  </si>
  <si>
    <t>118.63</t>
  </si>
  <si>
    <t>94.49</t>
  </si>
  <si>
    <t>100.63</t>
  </si>
  <si>
    <t>52.90</t>
  </si>
  <si>
    <t>54.42</t>
  </si>
  <si>
    <t>18.96</t>
  </si>
  <si>
    <t>92.72</t>
  </si>
  <si>
    <t>30.18</t>
  </si>
  <si>
    <t>31.38</t>
  </si>
  <si>
    <t>78.69</t>
  </si>
  <si>
    <t>139.41</t>
  </si>
  <si>
    <t>12.10</t>
  </si>
  <si>
    <t>22.26</t>
  </si>
  <si>
    <t>23.28</t>
  </si>
  <si>
    <t>176.95</t>
  </si>
  <si>
    <t>37.03</t>
  </si>
  <si>
    <t>214.41</t>
  </si>
  <si>
    <t>51.83</t>
  </si>
  <si>
    <t>73.56</t>
  </si>
  <si>
    <t>24.30</t>
  </si>
  <si>
    <t>134.03</t>
  </si>
  <si>
    <t>54.05</t>
  </si>
  <si>
    <t>8.40</t>
  </si>
  <si>
    <t>16.43</t>
  </si>
  <si>
    <t>90.16</t>
  </si>
  <si>
    <t>74.91</t>
  </si>
  <si>
    <t>68.82</t>
  </si>
  <si>
    <t>80.26</t>
  </si>
  <si>
    <t>75.62</t>
  </si>
  <si>
    <t>31.95</t>
  </si>
  <si>
    <t>33.15</t>
  </si>
  <si>
    <t>16.86</t>
  </si>
  <si>
    <t>43.52</t>
  </si>
  <si>
    <t>65.42</t>
  </si>
  <si>
    <t>50.04</t>
  </si>
  <si>
    <t>358.27</t>
  </si>
  <si>
    <t>159.70</t>
  </si>
  <si>
    <t>116.28</t>
  </si>
  <si>
    <t>76.87</t>
  </si>
  <si>
    <t>41.26</t>
  </si>
  <si>
    <t>77.97</t>
  </si>
  <si>
    <t>34.89</t>
  </si>
  <si>
    <t>99.83</t>
  </si>
  <si>
    <t>40.57</t>
  </si>
  <si>
    <t>109.12</t>
  </si>
  <si>
    <t>15.30</t>
  </si>
  <si>
    <t>51.61</t>
  </si>
  <si>
    <t>51.58</t>
  </si>
  <si>
    <t>45.41</t>
  </si>
  <si>
    <t>8.67</t>
  </si>
  <si>
    <t>90.01</t>
  </si>
  <si>
    <t>85.19</t>
  </si>
  <si>
    <t>92.04</t>
  </si>
  <si>
    <t>55.16</t>
  </si>
  <si>
    <t>44.60</t>
  </si>
  <si>
    <t>12.82</t>
  </si>
  <si>
    <t>85.72</t>
  </si>
  <si>
    <t>27.75</t>
  </si>
  <si>
    <t>41.39</t>
  </si>
  <si>
    <t>72.61</t>
  </si>
  <si>
    <t>140.76</t>
  </si>
  <si>
    <t>14.70</t>
  </si>
  <si>
    <t>23.50</t>
  </si>
  <si>
    <t>17.03</t>
  </si>
  <si>
    <t>157.78</t>
  </si>
  <si>
    <t>20.35</t>
  </si>
  <si>
    <t>144.88</t>
  </si>
  <si>
    <t>41.53</t>
  </si>
  <si>
    <t>56.20</t>
  </si>
  <si>
    <t>21.51</t>
  </si>
  <si>
    <t>129.24</t>
  </si>
  <si>
    <t>64.76</t>
  </si>
  <si>
    <t>7.95</t>
  </si>
  <si>
    <t>14.91</t>
  </si>
  <si>
    <t>72.37</t>
  </si>
  <si>
    <t>57.02</t>
  </si>
  <si>
    <t>53.58</t>
  </si>
  <si>
    <t>77.59</t>
  </si>
  <si>
    <t>71.17</t>
  </si>
  <si>
    <t>26.03</t>
  </si>
  <si>
    <t>31.82</t>
  </si>
  <si>
    <t>13.09</t>
  </si>
  <si>
    <t>41.78</t>
  </si>
  <si>
    <t>61.38</t>
  </si>
  <si>
    <t>40.30</t>
  </si>
  <si>
    <t>392.84</t>
  </si>
  <si>
    <t>110.46</t>
  </si>
  <si>
    <t>0.42</t>
  </si>
  <si>
    <t>35.89</t>
  </si>
  <si>
    <t>94.62</t>
  </si>
  <si>
    <t>2.70</t>
  </si>
  <si>
    <t>38.91</t>
  </si>
  <si>
    <t>3.46</t>
  </si>
  <si>
    <t>83.61</t>
  </si>
  <si>
    <t>58.59</t>
  </si>
  <si>
    <t>97.25</t>
  </si>
  <si>
    <t>0.55</t>
  </si>
  <si>
    <t>6.49</t>
  </si>
  <si>
    <t>0.81</t>
  </si>
  <si>
    <t>7.82</t>
  </si>
  <si>
    <t>7.09</t>
  </si>
  <si>
    <t>48.79</t>
  </si>
  <si>
    <t>78.67</t>
  </si>
  <si>
    <t>0.66</t>
  </si>
  <si>
    <t>22.10</t>
  </si>
  <si>
    <t>16.49</t>
  </si>
  <si>
    <t>9.06</t>
  </si>
  <si>
    <t>0.48</t>
  </si>
  <si>
    <t>3.79</t>
  </si>
  <si>
    <t>1.05</t>
  </si>
  <si>
    <t>1.13</t>
  </si>
  <si>
    <t>35.09</t>
  </si>
  <si>
    <t>1.04</t>
  </si>
  <si>
    <t>3.27</t>
  </si>
  <si>
    <t>0.04</t>
  </si>
  <si>
    <t>3.15</t>
  </si>
  <si>
    <t>91.34</t>
  </si>
  <si>
    <t>11.79</t>
  </si>
  <si>
    <t>93.56</t>
  </si>
  <si>
    <t>48.08</t>
  </si>
  <si>
    <t>13.03</t>
  </si>
  <si>
    <t>43.63</t>
  </si>
  <si>
    <t>1.54</t>
  </si>
  <si>
    <t>2.13</t>
  </si>
  <si>
    <t>9.00</t>
  </si>
  <si>
    <t>90.14</t>
  </si>
  <si>
    <t>18.22</t>
  </si>
  <si>
    <t>2.30</t>
  </si>
  <si>
    <t>0.44</t>
  </si>
  <si>
    <t>56.72</t>
  </si>
  <si>
    <t>96.52</t>
  </si>
  <si>
    <t>13.63</t>
  </si>
  <si>
    <t>5.06</t>
  </si>
  <si>
    <t>8.19</t>
  </si>
  <si>
    <t>36.88</t>
  </si>
  <si>
    <t>1.37</t>
  </si>
  <si>
    <t>39.42</t>
  </si>
  <si>
    <t>94.97</t>
  </si>
  <si>
    <t>4.07</t>
  </si>
  <si>
    <t>4.44</t>
  </si>
  <si>
    <t>0.09</t>
  </si>
  <si>
    <t>84.35</t>
  </si>
  <si>
    <t>76.86</t>
  </si>
  <si>
    <t>99.71</t>
  </si>
  <si>
    <t>0.59</t>
  </si>
  <si>
    <t>5.21</t>
  </si>
  <si>
    <t>9.08</t>
  </si>
  <si>
    <t>0.64</t>
  </si>
  <si>
    <t>46.59</t>
  </si>
  <si>
    <t>88.56</t>
  </si>
  <si>
    <t>25.23</t>
  </si>
  <si>
    <t>16.39</t>
  </si>
  <si>
    <t>8.09</t>
  </si>
  <si>
    <t>0.24</t>
  </si>
  <si>
    <t>4.04</t>
  </si>
  <si>
    <t>0.76</t>
  </si>
  <si>
    <t>43.21</t>
  </si>
  <si>
    <t>0.91</t>
  </si>
  <si>
    <t>3.96</t>
  </si>
  <si>
    <t>0.01</t>
  </si>
  <si>
    <t>0.28</t>
  </si>
  <si>
    <t>4.08</t>
  </si>
  <si>
    <t>92.90</t>
  </si>
  <si>
    <t>8.59</t>
  </si>
  <si>
    <t>93.16</t>
  </si>
  <si>
    <t>48.67</t>
  </si>
  <si>
    <t>42.27</t>
  </si>
  <si>
    <t>50.45</t>
  </si>
  <si>
    <t>0.60</t>
  </si>
  <si>
    <t>85.93</t>
  </si>
  <si>
    <t>14.99</t>
  </si>
  <si>
    <t>2.76</t>
  </si>
  <si>
    <t>0.11</t>
  </si>
  <si>
    <t>57.95</t>
  </si>
  <si>
    <t>97.31</t>
  </si>
  <si>
    <t>5.28</t>
  </si>
  <si>
    <t>9.91</t>
  </si>
  <si>
    <t>30.44</t>
  </si>
  <si>
    <t>43.25</t>
  </si>
  <si>
    <t>93.66</t>
  </si>
  <si>
    <t>4.59</t>
  </si>
  <si>
    <t>35.19</t>
  </si>
  <si>
    <t>6.14</t>
  </si>
  <si>
    <t>91.86</t>
  </si>
  <si>
    <t>98.12</t>
  </si>
  <si>
    <t>3.14</t>
  </si>
  <si>
    <t>4.68</t>
  </si>
  <si>
    <t>7.64</t>
  </si>
  <si>
    <t>44.67</t>
  </si>
  <si>
    <t>16.62</t>
  </si>
  <si>
    <t>0.56</t>
  </si>
  <si>
    <t>26.50</t>
  </si>
  <si>
    <t>13.27</t>
  </si>
  <si>
    <t>1.06</t>
  </si>
  <si>
    <t>2.85</t>
  </si>
  <si>
    <t>0.53</t>
  </si>
  <si>
    <t>0.03</t>
  </si>
  <si>
    <t>77.77</t>
  </si>
  <si>
    <t>1.08</t>
  </si>
  <si>
    <t>2.69</t>
  </si>
  <si>
    <t>0.17</t>
  </si>
  <si>
    <t>0.38</t>
  </si>
  <si>
    <t>94.37</t>
  </si>
  <si>
    <t>6.76</t>
  </si>
  <si>
    <t>85.92</t>
  </si>
  <si>
    <t>48.83</t>
  </si>
  <si>
    <t>63.24</t>
  </si>
  <si>
    <t>57.00</t>
  </si>
  <si>
    <t>0.12</t>
  </si>
  <si>
    <t>72.81</t>
  </si>
  <si>
    <t>89.56</t>
  </si>
  <si>
    <t>2.75</t>
  </si>
  <si>
    <t>0.29</t>
  </si>
  <si>
    <t>54.30</t>
  </si>
  <si>
    <t>96.96</t>
  </si>
  <si>
    <t>16.27</t>
  </si>
  <si>
    <t>5.32</t>
  </si>
  <si>
    <t>9.17</t>
  </si>
  <si>
    <t>46.30</t>
  </si>
  <si>
    <t>15.87</t>
  </si>
  <si>
    <t>21.93</t>
  </si>
  <si>
    <t>20.91</t>
  </si>
  <si>
    <t>15.92</t>
  </si>
  <si>
    <t>50.82</t>
  </si>
  <si>
    <t>23.31</t>
  </si>
  <si>
    <t>19.52</t>
  </si>
  <si>
    <t>20.85</t>
  </si>
  <si>
    <t>21.55</t>
  </si>
  <si>
    <t>21.90</t>
  </si>
  <si>
    <t>30.73</t>
  </si>
  <si>
    <t>22.13</t>
  </si>
  <si>
    <t>22.02</t>
  </si>
  <si>
    <t>20.48</t>
  </si>
  <si>
    <t>22.01</t>
  </si>
  <si>
    <t>26.01</t>
  </si>
  <si>
    <t>19.96</t>
  </si>
  <si>
    <t>22.49</t>
  </si>
  <si>
    <t>26.70</t>
  </si>
  <si>
    <t>19.94</t>
  </si>
  <si>
    <t>26.29</t>
  </si>
  <si>
    <t>23.73</t>
  </si>
  <si>
    <t>14.14</t>
  </si>
  <si>
    <t>21.00</t>
  </si>
  <si>
    <t>21.99</t>
  </si>
  <si>
    <t>20.83</t>
  </si>
  <si>
    <t>30.89</t>
  </si>
  <si>
    <t>24.14</t>
  </si>
  <si>
    <t>21.29</t>
  </si>
  <si>
    <t>21.85</t>
  </si>
  <si>
    <t>21.64</t>
  </si>
  <si>
    <t>12.37</t>
  </si>
  <si>
    <t>25.16</t>
  </si>
  <si>
    <t>19.35</t>
  </si>
  <si>
    <t>21.84</t>
  </si>
  <si>
    <t>32.72</t>
  </si>
  <si>
    <t>16.91</t>
  </si>
  <si>
    <t>22.67</t>
  </si>
  <si>
    <t>32.22</t>
  </si>
  <si>
    <t>34.36</t>
  </si>
  <si>
    <t>40.15</t>
  </si>
  <si>
    <t>21.03</t>
  </si>
  <si>
    <t>17.71</t>
  </si>
  <si>
    <t>19.29</t>
  </si>
  <si>
    <t>20.32</t>
  </si>
  <si>
    <t>46.26</t>
  </si>
  <si>
    <t>20.08</t>
  </si>
  <si>
    <t>23.19</t>
  </si>
  <si>
    <t>22.70</t>
  </si>
  <si>
    <t>22.05</t>
  </si>
  <si>
    <t>19.79</t>
  </si>
  <si>
    <t>14.83</t>
  </si>
  <si>
    <t>47.69</t>
  </si>
  <si>
    <t>5.37</t>
  </si>
  <si>
    <t>21.52</t>
  </si>
  <si>
    <t>17.16</t>
  </si>
  <si>
    <t>25.71</t>
  </si>
  <si>
    <t>20.25</t>
  </si>
  <si>
    <t>22.62</t>
  </si>
  <si>
    <t>23.56</t>
  </si>
  <si>
    <t>23.96</t>
  </si>
  <si>
    <t>22.20</t>
  </si>
  <si>
    <t>24.55</t>
  </si>
  <si>
    <t>22.22</t>
  </si>
  <si>
    <t>25.38</t>
  </si>
  <si>
    <t>23.37</t>
  </si>
  <si>
    <t>23.72</t>
  </si>
  <si>
    <t>30.87</t>
  </si>
  <si>
    <t>21.96</t>
  </si>
  <si>
    <t>17.63</t>
  </si>
  <si>
    <t>24.37</t>
  </si>
  <si>
    <t>25.80</t>
  </si>
  <si>
    <t>21.88</t>
  </si>
  <si>
    <t>21.39</t>
  </si>
  <si>
    <t>21.74</t>
  </si>
  <si>
    <t>33.99</t>
  </si>
  <si>
    <t>24.54</t>
  </si>
  <si>
    <t>29.18</t>
  </si>
  <si>
    <t>26.07</t>
  </si>
  <si>
    <t>19.01</t>
  </si>
  <si>
    <t>17.73</t>
  </si>
  <si>
    <t>28.26</t>
  </si>
  <si>
    <t>24.24</t>
  </si>
  <si>
    <t>20.14</t>
  </si>
  <si>
    <t>24.27</t>
  </si>
  <si>
    <t>17.47</t>
  </si>
  <si>
    <t>20.90</t>
  </si>
  <si>
    <t>29.64</t>
  </si>
  <si>
    <t>21.98</t>
  </si>
  <si>
    <t>23.29</t>
  </si>
  <si>
    <t>31.44</t>
  </si>
  <si>
    <t>39.27</t>
  </si>
  <si>
    <t>22.82</t>
  </si>
  <si>
    <t>18.69</t>
  </si>
  <si>
    <t>13.06</t>
  </si>
  <si>
    <t>33.08</t>
  </si>
  <si>
    <t>7.74</t>
  </si>
  <si>
    <t>19.46</t>
  </si>
  <si>
    <t>21.57</t>
  </si>
  <si>
    <t>21.45</t>
  </si>
  <si>
    <t>22.65</t>
  </si>
  <si>
    <t>23.64</t>
  </si>
  <si>
    <t>15.23</t>
  </si>
  <si>
    <t>21.48</t>
  </si>
  <si>
    <t>22.27</t>
  </si>
  <si>
    <t>22.80</t>
  </si>
  <si>
    <t>26.39</t>
  </si>
  <si>
    <t>24.65</t>
  </si>
  <si>
    <t>18.62</t>
  </si>
  <si>
    <t>22.25</t>
  </si>
  <si>
    <t>25.00</t>
  </si>
  <si>
    <t>17.31</t>
  </si>
  <si>
    <t>22.96</t>
  </si>
  <si>
    <t>43.30</t>
  </si>
  <si>
    <t>23.70</t>
  </si>
  <si>
    <t>21.61</t>
  </si>
  <si>
    <t>20.74</t>
  </si>
  <si>
    <t>21.54</t>
  </si>
  <si>
    <t>22.12</t>
  </si>
  <si>
    <t>19.88</t>
  </si>
  <si>
    <t>80.69</t>
  </si>
  <si>
    <t>19.59</t>
  </si>
  <si>
    <t>25.22</t>
  </si>
  <si>
    <t>27.30</t>
  </si>
  <si>
    <t>30.52</t>
  </si>
  <si>
    <t>20.24</t>
  </si>
  <si>
    <t>22.43</t>
  </si>
  <si>
    <t>16.76</t>
  </si>
  <si>
    <t>20.61</t>
  </si>
  <si>
    <t>25.12</t>
  </si>
  <si>
    <t>22.59</t>
  </si>
  <si>
    <t>53.73</t>
  </si>
  <si>
    <t>Tdk ada piutang</t>
  </si>
  <si>
    <t xml:space="preserve">MLBI </t>
  </si>
  <si>
    <t xml:space="preserve">SIDO </t>
  </si>
  <si>
    <t xml:space="preserve">UNVR </t>
  </si>
  <si>
    <t xml:space="preserve">BELL </t>
  </si>
  <si>
    <t>x3</t>
  </si>
  <si>
    <t>g</t>
  </si>
  <si>
    <t>Sektor Industri Dasar dan Kimia</t>
  </si>
  <si>
    <t>Sub Sektor Semen</t>
  </si>
  <si>
    <t>Indocement Tunggal Prakasa Tbk</t>
  </si>
  <si>
    <t>GTSI</t>
  </si>
  <si>
    <t>GTS Internasional Tbk IPO 8 September 2021</t>
  </si>
  <si>
    <t>Semen Baturaja Tbk</t>
  </si>
  <si>
    <t>Solusi Bangun Indonesia Tbk</t>
  </si>
  <si>
    <t>Semen Indonesia (Persero) Tbk</t>
  </si>
  <si>
    <t>Waskita Beton Precast Tbk</t>
  </si>
  <si>
    <t>WSKT</t>
  </si>
  <si>
    <t>Waskita Karya (Persero) Tbk</t>
  </si>
  <si>
    <t>Wijaya Karya Beton Tbk</t>
  </si>
  <si>
    <t>Sub Sektor Keramik,Porselen dan Kaca</t>
  </si>
  <si>
    <t>Asahimas Flat Glass Tbk</t>
  </si>
  <si>
    <t>Arwana Citramulia Tbk</t>
  </si>
  <si>
    <t>Cahayaputra Asa Keramik Tbk</t>
  </si>
  <si>
    <t>Keramika Indonesia Assosiasi Tbk</t>
  </si>
  <si>
    <t>Mark Dynamics Indonesia Tbk</t>
  </si>
  <si>
    <t>Mulia Industrindo Tbk</t>
  </si>
  <si>
    <t>Surya Toto Indonesia Tbk</t>
  </si>
  <si>
    <t>Sub Sektor Logam dan Sejenisnya</t>
  </si>
  <si>
    <t>Alakasa Industrindo Tbk</t>
  </si>
  <si>
    <t>Alumindo Light Metal Industry Tbk</t>
  </si>
  <si>
    <t>Saranacentral Bajatama Tbk</t>
  </si>
  <si>
    <t>Betonjaya Manunggal Tbk</t>
  </si>
  <si>
    <t>Citra Tubindo Tbk</t>
  </si>
  <si>
    <t>Gunawan Dianjaya Steel Tbk</t>
  </si>
  <si>
    <t>Gunung Raja Paksi Tbk</t>
  </si>
  <si>
    <t>Indal Aluminium Industry Tbk</t>
  </si>
  <si>
    <t>Steel Pipe Industry of Indonesia Tbk</t>
  </si>
  <si>
    <t>Jakarta Kyoei Steel Works Tbk</t>
  </si>
  <si>
    <t>Krakatau Steel (Persero) Tbk</t>
  </si>
  <si>
    <t>Lion Metal Works Tbk</t>
  </si>
  <si>
    <t>Lionmesh Prima Tbk</t>
  </si>
  <si>
    <t>Pelat Timah Nusantara Tbk</t>
  </si>
  <si>
    <t>Pelangi Indah Canindo Tbk</t>
  </si>
  <si>
    <t>Trinitan Metals and Mineral Tbk</t>
  </si>
  <si>
    <t>Tembaga Mulia Semanan Tbk</t>
  </si>
  <si>
    <t>Sub Sektor Sektor Kimia</t>
  </si>
  <si>
    <t>Aneka Gas Industri Tbk</t>
  </si>
  <si>
    <t>AVIA</t>
  </si>
  <si>
    <t>Avia Avian Tbk IPO 8 Desember 2021</t>
  </si>
  <si>
    <t>Barito Pasific Tbk</t>
  </si>
  <si>
    <t>Budi Starch and Sweetener Tbk</t>
  </si>
  <si>
    <t>Duta Pertiwi Nusantara Tbk</t>
  </si>
  <si>
    <t>Ekadharma International Tbk</t>
  </si>
  <si>
    <t>Eterindo Wahanatama Tbk</t>
  </si>
  <si>
    <t>Intan Wijaya International Tbk</t>
  </si>
  <si>
    <t>KUAS</t>
  </si>
  <si>
    <t>Ace Oldfields Tbk IPO 9 September 2021</t>
  </si>
  <si>
    <t>LABA</t>
  </si>
  <si>
    <t>Ladangbaja Murni Tbk IPO 10 Juni 2021</t>
  </si>
  <si>
    <t>Madusari Murni Indah Tbk</t>
  </si>
  <si>
    <t>NPGF</t>
  </si>
  <si>
    <t>Nusa Palapa Gemilang Tbk IPO 14 April 2021</t>
  </si>
  <si>
    <t>OBMD</t>
  </si>
  <si>
    <t>OBM Drilchem Tbk   IPO 8 Desember 2021</t>
  </si>
  <si>
    <t>SAMF</t>
  </si>
  <si>
    <t>Saraswanti Anugerah Makmur Tbk</t>
  </si>
  <si>
    <t>SBMA</t>
  </si>
  <si>
    <t>Surya Biru Murni Acetylene Tbk IPO 8 September 2021</t>
  </si>
  <si>
    <t>Indo Acitama Tbk</t>
  </si>
  <si>
    <t>TDPM</t>
  </si>
  <si>
    <t>Tridomain Performance Materials Tbk</t>
  </si>
  <si>
    <t>TPIA</t>
  </si>
  <si>
    <t>Chandra Asri Petrochemical</t>
  </si>
  <si>
    <t>Unggul Indah Cahaya Tbk</t>
  </si>
  <si>
    <t>Sub Sektor Plastik dan Kemasan</t>
  </si>
  <si>
    <t>Argha Karya Prima Industry Tbk</t>
  </si>
  <si>
    <t>ALPI</t>
  </si>
  <si>
    <t>Asiaplast Industries Tbk</t>
  </si>
  <si>
    <t>Berlina Tbk</t>
  </si>
  <si>
    <t>EPAC</t>
  </si>
  <si>
    <t>Megalestari Epack Sentosaraya Tbk</t>
  </si>
  <si>
    <t>Sinergi Inti Plastindo Tbk</t>
  </si>
  <si>
    <t>Lotte Chemical Titan Tbk</t>
  </si>
  <si>
    <t>Champion Pacific Indonesia Tbk</t>
  </si>
  <si>
    <t>Impack Pratama Industri Tbk</t>
  </si>
  <si>
    <t>Indopoly Swakarsa Industry Tbk</t>
  </si>
  <si>
    <t>Panca Budi Idaman Tbk</t>
  </si>
  <si>
    <t>Satyamitra Kemas Lestari Tbk</t>
  </si>
  <si>
    <t>Tunas Alfin Tbk</t>
  </si>
  <si>
    <t>TRST</t>
  </si>
  <si>
    <t>Trias Sentosa Tbk</t>
  </si>
  <si>
    <t>Yanaprima Hastapersada Tbk</t>
  </si>
  <si>
    <t>Sub Sektor Pakan Ternak</t>
  </si>
  <si>
    <t>Charoen Pokphand Indonesia Tbk</t>
  </si>
  <si>
    <t>CPRO</t>
  </si>
  <si>
    <t>Central Proteina Prima Tbk</t>
  </si>
  <si>
    <t>Japfa Comfeed Indonesia Tbk</t>
  </si>
  <si>
    <t>Malindo Feedmill Tbk</t>
  </si>
  <si>
    <t>Sreeya Sewu Indonesia Tbk</t>
  </si>
  <si>
    <t>Sub Sektor Indusrti Kayu</t>
  </si>
  <si>
    <t>Indonesia Fibreboard Industry Tbk</t>
  </si>
  <si>
    <t>Singaraja Putra Tbk</t>
  </si>
  <si>
    <t>SLJ Global Tbk</t>
  </si>
  <si>
    <t>Tirta Mahakam Resources Tbk</t>
  </si>
  <si>
    <t>Sub Sektor Bubur Kertas</t>
  </si>
  <si>
    <t>Alkindo Naratama Tbk</t>
  </si>
  <si>
    <t>Fajar Surya Wisesa Tbk</t>
  </si>
  <si>
    <t>Indah Kiat Pulp &amp; Paper Tbk</t>
  </si>
  <si>
    <t>Toba Pulp Lestari Tbk</t>
  </si>
  <si>
    <t>Kertas Basuki Rachmat Indonesia Tbk</t>
  </si>
  <si>
    <t>KSDI</t>
  </si>
  <si>
    <t>Kedawung Setia Industrial Tbk</t>
  </si>
  <si>
    <t>Suparma Tbk</t>
  </si>
  <si>
    <t>Sriwahana Adityakarta Tbk</t>
  </si>
  <si>
    <t>Pabrik Kertas Tjiwi Kimia Tbk</t>
  </si>
  <si>
    <t>Sub Sektor Lainnya</t>
  </si>
  <si>
    <t>DEPO</t>
  </si>
  <si>
    <t>Caturkarda Depo Bangunan Tbk IPO 25 November 2021</t>
  </si>
  <si>
    <t>INCF</t>
  </si>
  <si>
    <t>Indo Komoditi Korpora Tbk</t>
  </si>
  <si>
    <t>INOV</t>
  </si>
  <si>
    <t>Inocycle Technology Group Tbk</t>
  </si>
  <si>
    <t>KMTR</t>
  </si>
  <si>
    <t>Kirana Megatara Tbk</t>
  </si>
  <si>
    <t>Sektor Aneka Industri</t>
  </si>
  <si>
    <t>Sub Sektor Mesin dan Alat Berat</t>
  </si>
  <si>
    <t>Ateliers Mecaniques D'Indonesie Tbk</t>
  </si>
  <si>
    <t>Arkha Jayanti Persada Tbk</t>
  </si>
  <si>
    <t>Garuda Maintenance Facility Aero Asia Tbk</t>
  </si>
  <si>
    <t>GPSO</t>
  </si>
  <si>
    <t>Geoprima Solusi Tbk IPO 7 September 2021</t>
  </si>
  <si>
    <t>Steadfast Marine Tbk</t>
  </si>
  <si>
    <t>Grand Kartech Tbk</t>
  </si>
  <si>
    <t>Sub Sektor Otomotif dan Komponen</t>
  </si>
  <si>
    <t>Astra International Tbk</t>
  </si>
  <si>
    <t>Astra Otoparts Tbk</t>
  </si>
  <si>
    <t>Garuda Metalindo Tbk</t>
  </si>
  <si>
    <t>Indo Kordsa Tbk</t>
  </si>
  <si>
    <t>DRMA</t>
  </si>
  <si>
    <t>Dharma Polimetal Tbk IPO 20 Desember 2021</t>
  </si>
  <si>
    <t>Goodyear Indonesia Tbk</t>
  </si>
  <si>
    <t>Gajah Tunggal Tbk</t>
  </si>
  <si>
    <t>Indomobil Sukses Internasional Tbk</t>
  </si>
  <si>
    <t>Indospring Tbk</t>
  </si>
  <si>
    <t>LPIN</t>
  </si>
  <si>
    <t>Multi Prima Sejahtera Tbk</t>
  </si>
  <si>
    <t>MASA</t>
  </si>
  <si>
    <t>Multistrada Arah Sarana Tbk</t>
  </si>
  <si>
    <t>Nipress Tbk</t>
  </si>
  <si>
    <t>Prima Alloy Steel Universal Tbk</t>
  </si>
  <si>
    <t>Selamat Sempurna Tbk</t>
  </si>
  <si>
    <t>Sub Sektor Tekstil dan Garmen</t>
  </si>
  <si>
    <t>Polychem Indonesia Tbk</t>
  </si>
  <si>
    <t>Argo Pantes Tbk</t>
  </si>
  <si>
    <t>Trisula Textile Industries Tbk</t>
  </si>
  <si>
    <t>CNTX</t>
  </si>
  <si>
    <t>Century Textile Industry Tbk</t>
  </si>
  <si>
    <t>Eratex Djaja Tbk</t>
  </si>
  <si>
    <t>Ever Shine Tex Tbk</t>
  </si>
  <si>
    <t>Panasia Indo Resources Tbk</t>
  </si>
  <si>
    <t>INDR</t>
  </si>
  <si>
    <t>Indorama Synthetics Tbk</t>
  </si>
  <si>
    <t>Asia Pacific Investama Tbk</t>
  </si>
  <si>
    <t>Pan Brothers Tbk</t>
  </si>
  <si>
    <t>Asia Pacific Fibers Tbk</t>
  </si>
  <si>
    <t>Golden Flower Tbk</t>
  </si>
  <si>
    <t>RICY</t>
  </si>
  <si>
    <t>Ricky Putra Globalindo Tbk</t>
  </si>
  <si>
    <t>SBAT</t>
  </si>
  <si>
    <t>Sejahtera Bintang Abadi Textile Tbk</t>
  </si>
  <si>
    <t>Sri Rejeki Isman Tbk</t>
  </si>
  <si>
    <t>Sunson Textile Manufacture Tbk</t>
  </si>
  <si>
    <t>Star Petrochem Tbk</t>
  </si>
  <si>
    <t>Tifico Fiber Indonesia Tbk</t>
  </si>
  <si>
    <t>Trisula International Tbk</t>
  </si>
  <si>
    <t>UCID</t>
  </si>
  <si>
    <t>Uni Charm Indonesia Tbk</t>
  </si>
  <si>
    <t>Nusantara Inti Corpora Tbk</t>
  </si>
  <si>
    <t>Mega Perintis Tbk</t>
  </si>
  <si>
    <t>Sub Sektor Alas Kaki</t>
  </si>
  <si>
    <t>BATA</t>
  </si>
  <si>
    <t>Sepatu Bata Tbk</t>
  </si>
  <si>
    <t>BIMA</t>
  </si>
  <si>
    <t>Primarindo Asia Infrastructure Tbk</t>
  </si>
  <si>
    <t>Sub Sektor Kabel</t>
  </si>
  <si>
    <t>Communication Cable Systems Indonesia Tbk</t>
  </si>
  <si>
    <t>Sumi Indo Kabel Tbk</t>
  </si>
  <si>
    <t>Jembo Cable Company Tbk</t>
  </si>
  <si>
    <t>KMI Wire &amp; Cable Tbk</t>
  </si>
  <si>
    <t>Kabelindo Murni Tbk</t>
  </si>
  <si>
    <t>Supreme Cable Manufacturing Corporation Tbk</t>
  </si>
  <si>
    <t>Voksel Electric Tbk</t>
  </si>
  <si>
    <t>Sub Sektor Elektronika</t>
  </si>
  <si>
    <t>PSTN</t>
  </si>
  <si>
    <t>Sat Nusapersada Tbk</t>
  </si>
  <si>
    <t>Sky Energy Indonesia Tbk</t>
  </si>
  <si>
    <t>SCNP</t>
  </si>
  <si>
    <t>Selaras Citra Nusantara Perkasa Tbk</t>
  </si>
  <si>
    <t>Gaya Abadi Sempurna Tbk</t>
  </si>
  <si>
    <t>Sektor Industri Barang Konsumsi</t>
  </si>
  <si>
    <t>Sub Sektor Makanan dan Minuman</t>
  </si>
  <si>
    <t>Akasha Wira International Tbk</t>
  </si>
  <si>
    <t>Tiga Pilar Sejahtera Food Tbk</t>
  </si>
  <si>
    <t>Tri Banyan Tirta Tbk</t>
  </si>
  <si>
    <t>BTEK</t>
  </si>
  <si>
    <t>Bumi Teknokultura Unggul Tbk</t>
  </si>
  <si>
    <t>Budi Starch Sweetener Tbk</t>
  </si>
  <si>
    <t>Campina Ice Cream Industry Tbk</t>
  </si>
  <si>
    <t>Cahaya Kalbar Tbk</t>
  </si>
  <si>
    <t>Sariguna Primatirta Tbk</t>
  </si>
  <si>
    <t>CMRY</t>
  </si>
  <si>
    <t>Cisarua Mountain Dairy Tbk IPO 6 Desember 2021</t>
  </si>
  <si>
    <t>Wahana Interfood Nusantara Tbk</t>
  </si>
  <si>
    <t>Delta Djakarta Tbk</t>
  </si>
  <si>
    <t>Diamond Food Indonesia Tbk</t>
  </si>
  <si>
    <t>ENZO</t>
  </si>
  <si>
    <t>Morenzo Abadi Perkasa Tbk</t>
  </si>
  <si>
    <t>Sentra Food Indonesia Tbk</t>
  </si>
  <si>
    <t>Garudafood Putra Putri Jaya Tbk</t>
  </si>
  <si>
    <t>Buyung Poetra Sembada Tbk</t>
  </si>
  <si>
    <t>Indofood CBP Sukses Makmur Tbk</t>
  </si>
  <si>
    <t>IIKP</t>
  </si>
  <si>
    <t>Inti Agri Resources Tbk</t>
  </si>
  <si>
    <t>Era Mandiri Cemerlang Tbk</t>
  </si>
  <si>
    <t>Indofood Sukses Makmur Tbk</t>
  </si>
  <si>
    <t>IPPE</t>
  </si>
  <si>
    <t>Indo Pureco Pratama Tbk IPO 9 Desember 2021</t>
  </si>
  <si>
    <t>Mulia Boga Raya Tbk</t>
  </si>
  <si>
    <t>MGNA</t>
  </si>
  <si>
    <t>Magna Investama Mandiri Tbk</t>
  </si>
  <si>
    <t>Multi Bintang Indonesia Tbk</t>
  </si>
  <si>
    <t>Mayora Indah Tbk</t>
  </si>
  <si>
    <t>NASI</t>
  </si>
  <si>
    <t>Wahana Inti Makmur Tbk IPO 13 Desember 2021</t>
  </si>
  <si>
    <t>Pratama Abadi Nusa Industri Tbk</t>
  </si>
  <si>
    <t>Prima Cakrawala Abadi Tbk</t>
  </si>
  <si>
    <t>PMMP</t>
  </si>
  <si>
    <t>Panca Mitra Multiperdana Tbk </t>
  </si>
  <si>
    <t>PSDN</t>
  </si>
  <si>
    <t>Prasidha Aneka Niaga Tbk</t>
  </si>
  <si>
    <t>Palma Serasih Tbk</t>
  </si>
  <si>
    <t>Nippon Indosari Corpindo Tbk</t>
  </si>
  <si>
    <t>Sekar Bumi Tbk</t>
  </si>
  <si>
    <t>Sekar Laut Tbk</t>
  </si>
  <si>
    <t>Siantar Top Tbk</t>
  </si>
  <si>
    <t>TAYS</t>
  </si>
  <si>
    <t>Jaya Swarasa Agung Tbk IPO 6 Desember 2021</t>
  </si>
  <si>
    <t>Ultra Jaya Milk Industry and Trading Company Tbk</t>
  </si>
  <si>
    <t>WMPP</t>
  </si>
  <si>
    <t>Widodo Makmur Perkasa Tbk IPO 6 Desember 2021</t>
  </si>
  <si>
    <t>WMUU</t>
  </si>
  <si>
    <t>Widodo Makmur Unggas Tbk IPO 2 Februari 2021 </t>
  </si>
  <si>
    <t>Sub Sektor Pabrik Tembakau</t>
  </si>
  <si>
    <t>Gudang Garam Tbk</t>
  </si>
  <si>
    <t>Hanjaya Mandala Sampoerna Tbk</t>
  </si>
  <si>
    <t>Indonesian Tobacco Tbk</t>
  </si>
  <si>
    <t>RMBA</t>
  </si>
  <si>
    <t>Bentoel Internasional Investama Tbk</t>
  </si>
  <si>
    <t>Wismilak Inti Makmur Tbk</t>
  </si>
  <si>
    <t>Sub Sektor Farmasi</t>
  </si>
  <si>
    <t>Darya Varia Laboratoria Tbk</t>
  </si>
  <si>
    <t>Indofarma Tbk</t>
  </si>
  <si>
    <t>Kimia Farma Tbk</t>
  </si>
  <si>
    <t>KBLF</t>
  </si>
  <si>
    <t>Kalbe Farma Tbk</t>
  </si>
  <si>
    <t>Merck Indonesia Tbk</t>
  </si>
  <si>
    <t>Phapros Tbk</t>
  </si>
  <si>
    <t>Pyridam Farma Tbk</t>
  </si>
  <si>
    <t>SCPI</t>
  </si>
  <si>
    <t>Merck Sharp Dohme Pharma Tbk</t>
  </si>
  <si>
    <t>Industri Jamu dan Farmasi Sido Tbk</t>
  </si>
  <si>
    <t>SOHO</t>
  </si>
  <si>
    <t>Soho Global Health Tbk</t>
  </si>
  <si>
    <t>Tempo Scan Pacific Tbk</t>
  </si>
  <si>
    <t>Sub Sektor Kosmetik dan Barang Keperluan Rumah Tangga</t>
  </si>
  <si>
    <t>Kino Indonesia Tbk</t>
  </si>
  <si>
    <t>Cottonindo Ariesta Tbk          </t>
  </si>
  <si>
    <t>Martina Berto Tbk</t>
  </si>
  <si>
    <t>Mustika Ratu Tbk</t>
  </si>
  <si>
    <t>Mandom Indonesia Tbk</t>
  </si>
  <si>
    <t>Unilever Indonesia Tbk</t>
  </si>
  <si>
    <t>VICI</t>
  </si>
  <si>
    <t>Victoria Care Indonesia Tbk</t>
  </si>
  <si>
    <t>Sub Sektor Peralatan Rumah Tangga</t>
  </si>
  <si>
    <t>CBMF</t>
  </si>
  <si>
    <t>Cahaya Bintang Medan Tbk</t>
  </si>
  <si>
    <t>CINT</t>
  </si>
  <si>
    <t>Chitose International Tbk</t>
  </si>
  <si>
    <t>FLMC</t>
  </si>
  <si>
    <t>Falmaco Nonwoven Industri Tbk IPO 8 Juli 2021</t>
  </si>
  <si>
    <t>KICI</t>
  </si>
  <si>
    <t>Kedaung Indah Can Tbk</t>
  </si>
  <si>
    <t>LMPI</t>
  </si>
  <si>
    <t>Langgeng Makmur Industri Tbk</t>
  </si>
  <si>
    <t>SOFA</t>
  </si>
  <si>
    <t>Boston Furniture Industries Tbk </t>
  </si>
  <si>
    <t>WOOD</t>
  </si>
  <si>
    <t>Integra Indocabinet Tbk</t>
  </si>
  <si>
    <t>BOBA</t>
  </si>
  <si>
    <t>Formosa Ingredient Factory Tbk IPO 1 November 2021</t>
  </si>
  <si>
    <t>HRTA</t>
  </si>
  <si>
    <t>Hartadinata Abadi Tbk</t>
  </si>
  <si>
    <t>TOYS</t>
  </si>
  <si>
    <t>Sunindo Adipersada Tbk</t>
  </si>
  <si>
    <t>GTS Internasional Tbk </t>
  </si>
  <si>
    <t>Cahayaputra Asa Keramik Tbk </t>
  </si>
  <si>
    <t>Gunung Raja Paksi Tbk </t>
  </si>
  <si>
    <t>KKES</t>
  </si>
  <si>
    <t>Kusuma Kemindo Sentosa Tbk IPO 8 Agustus 2022</t>
  </si>
  <si>
    <t>Trinitan Metals and Mineral Tbk </t>
  </si>
  <si>
    <t>Samator Indo Gas Tbk</t>
  </si>
  <si>
    <t>Avia Avian Tbk</t>
  </si>
  <si>
    <t>CHEM</t>
  </si>
  <si>
    <t>Chemstar Indonesia Tbk IPO 8 Juli 2022</t>
  </si>
  <si>
    <t>Ace Oldfields Tbk </t>
  </si>
  <si>
    <t>Ladangbaja Murni Tbk  </t>
  </si>
  <si>
    <t>Madusari Murni Indah Tbk </t>
  </si>
  <si>
    <t>Nusa Palapa Gemilang Tbk </t>
  </si>
  <si>
    <t>OBM Drilchem Tbk   </t>
  </si>
  <si>
    <t>Saraswanti Anugerah Makmur Tbk </t>
  </si>
  <si>
    <t>Surya Biru Murni Acetylene Tbk </t>
  </si>
  <si>
    <t>Tridomain Performance Materials Tbk </t>
  </si>
  <si>
    <t>Sinergi Inti Plastindo Tbk </t>
  </si>
  <si>
    <t>PDPP</t>
  </si>
  <si>
    <t>Primadaya Plastisindo Tbk IPO 9 November 2022</t>
  </si>
  <si>
    <t>Satyamitra Kemas Lestari Tbk </t>
  </si>
  <si>
    <t>Central Proteina Prima Tbk </t>
  </si>
  <si>
    <t>DEWI</t>
  </si>
  <si>
    <t>Dewi Shri Farmindo Tbk IPO 18 Juli 2022 </t>
  </si>
  <si>
    <t>Indonesia Fibreboard Industry Tbk </t>
  </si>
  <si>
    <t>Singaraja Putra Tbk </t>
  </si>
  <si>
    <t>Sriwahana Adityakarta Tbk </t>
  </si>
  <si>
    <t>Caturkarda Depo Bangunan Tbk </t>
  </si>
  <si>
    <t>Inocycle Technology Group Tbk </t>
  </si>
  <si>
    <t>Arkha Jayanti Persada Tbk </t>
  </si>
  <si>
    <t>Geoprima Solusi Tbk </t>
  </si>
  <si>
    <t>Steadfast Marine Tbk </t>
  </si>
  <si>
    <t>NTBK</t>
  </si>
  <si>
    <t>Nusatama Berkah Tbk IPO 9 Februari 2022</t>
  </si>
  <si>
    <t>Dharma Polimetal Tbk </t>
  </si>
  <si>
    <t>ISAP</t>
  </si>
  <si>
    <t>Isra Presisi Indonesia Tbk IPO 9 Desember 2022</t>
  </si>
  <si>
    <t>Golden Flower Tbk </t>
  </si>
  <si>
    <t>Sejahtera Bintang Abadi Textile Tbk </t>
  </si>
  <si>
    <t>Uni Charm Indonesia Tbk </t>
  </si>
  <si>
    <t>Mega Perintis Tbk </t>
  </si>
  <si>
    <t>Sky Energy Indonesia Tbk </t>
  </si>
  <si>
    <t>Selaras Citra Nusantara Perkasa Tbk </t>
  </si>
  <si>
    <t>Gaya Abadi Sempurna Tbk </t>
  </si>
  <si>
    <t>Cisarua Mountain Dairy Tbk </t>
  </si>
  <si>
    <t>Wahana Interfood Nusantara Tbk </t>
  </si>
  <si>
    <t>CRAB</t>
  </si>
  <si>
    <t>Toba Surimi Industries Tbk IPO 10 Agustus 2022</t>
  </si>
  <si>
    <t>Diamond Food Indonesia Tbk </t>
  </si>
  <si>
    <t>Morenzo Abadi Perkasa Tbk </t>
  </si>
  <si>
    <t>Sentra Food Indonesia Tbk </t>
  </si>
  <si>
    <t>Garudafood Putra Putri Jaya Tbk </t>
  </si>
  <si>
    <t>IBOS</t>
  </si>
  <si>
    <t>Indo Boga Sukses Tbk IPO 25 April 2022</t>
  </si>
  <si>
    <t>Era Mandiri Cemerlang Tbk </t>
  </si>
  <si>
    <t>Indo Pureco Pratama Tbk </t>
  </si>
  <si>
    <t>Mulia Boga Raya Tbk </t>
  </si>
  <si>
    <t>Wahana Inti Makmur Tbk </t>
  </si>
  <si>
    <t>Pratama Abadi Nusa Industri Tbk </t>
  </si>
  <si>
    <t>Panca Mitra Multiperdana Tbk  </t>
  </si>
  <si>
    <t>Palma Serasih Tbk </t>
  </si>
  <si>
    <t>Jaya Swarasa Agung Tbk </t>
  </si>
  <si>
    <t>TRGU</t>
  </si>
  <si>
    <t>Cerestar Indonesia Tbk IPO 8 Juli 2022</t>
  </si>
  <si>
    <t>Widodo Makmur Perkasa Tbk </t>
  </si>
  <si>
    <t>Widodo Makmur Unggas Tbk </t>
  </si>
  <si>
    <t>Indonesian Tobacco Tbk </t>
  </si>
  <si>
    <t>Phapros Tbk </t>
  </si>
  <si>
    <t>EURO</t>
  </si>
  <si>
    <t>Estee Gold Feet Tbk IPO 8 Agustus 2022</t>
  </si>
  <si>
    <t>Cottonindo Ariesta Tbk </t>
  </si>
  <si>
    <t>NANO</t>
  </si>
  <si>
    <t>Nanotech Indonesia Global Tbk IPO 10 Maret 2022</t>
  </si>
  <si>
    <t>Victoria Care Indonesia Tbk </t>
  </si>
  <si>
    <t>Cahaya Bintang Medan Tbk </t>
  </si>
  <si>
    <t>Falmaco Nonwoven Industri Tbk</t>
  </si>
  <si>
    <t>SOFA </t>
  </si>
  <si>
    <t>Boston Furniture Industries Tbk  </t>
  </si>
  <si>
    <t>OLIV</t>
  </si>
  <si>
    <t>Oscar Mitra Sukses Sejahtera Tbk IPO 17 Mei 2022</t>
  </si>
  <si>
    <t>Integra Indocabinet Tbk </t>
  </si>
  <si>
    <t>BIKE</t>
  </si>
  <si>
    <t>Sepeda Bersama Indonesia Tbk IPO 21 Maret 2022</t>
  </si>
  <si>
    <t>Formosa Ingredient Factory Tbk </t>
  </si>
  <si>
    <t>Sunindo Adipersada Tbk </t>
  </si>
  <si>
    <t>Sektor Barang Konsumsi </t>
  </si>
  <si>
    <t xml:space="preserve">Pabrik Kertas Tjiwi Kimia Tbk </t>
  </si>
  <si>
    <t xml:space="preserve">Alkindo Naratama Tbk </t>
  </si>
  <si>
    <t xml:space="preserve">Kertas Basuki Rachmat Indonesia Tbk </t>
  </si>
  <si>
    <t xml:space="preserve">Toba Pulp Lestari Tbk </t>
  </si>
  <si>
    <t xml:space="preserve">Fajar Surya Wisesa Tb </t>
  </si>
  <si>
    <t xml:space="preserve">Indah Kiat Pulp &amp; Paper Tbk </t>
  </si>
  <si>
    <t xml:space="preserve">Suparma Tbk </t>
  </si>
  <si>
    <t xml:space="preserve">Kedawung Setia Industrial Tbk </t>
  </si>
  <si>
    <t xml:space="preserve">Sriwahana Adityakarta Tbk </t>
  </si>
  <si>
    <t xml:space="preserve">Indocement Tunggal Prakarsa Tbk </t>
  </si>
  <si>
    <t xml:space="preserve">Solusi Bangun Indonesia Tbk </t>
  </si>
  <si>
    <t xml:space="preserve">Waskita Beton Precast Tbk </t>
  </si>
  <si>
    <t xml:space="preserve">Wijaya Karya Beton Tbk </t>
  </si>
  <si>
    <t xml:space="preserve">Japfa Comfeed Indonesia Tbk </t>
  </si>
  <si>
    <t xml:space="preserve">Charoen Pokphand Indonesia Tbk </t>
  </si>
  <si>
    <t xml:space="preserve">Sierad Produce Tbk </t>
  </si>
  <si>
    <t xml:space="preserve">Malindo Feedmill Tbk </t>
  </si>
  <si>
    <t xml:space="preserve">Alam Karya Unggul Tbk </t>
  </si>
  <si>
    <t xml:space="preserve">Asiaplast Industries Tbk </t>
  </si>
  <si>
    <t xml:space="preserve">Berlina Tbk </t>
  </si>
  <si>
    <t xml:space="preserve">Argha Karya Prima Industry Tbk </t>
  </si>
  <si>
    <t xml:space="preserve">Sinergi Inti Plastindo Tbk </t>
  </si>
  <si>
    <t xml:space="preserve">Champion Pacific Indonesia Tbk </t>
  </si>
  <si>
    <t xml:space="preserve">Impack Pratama Industri Tbk </t>
  </si>
  <si>
    <t xml:space="preserve">Lotte Chemical Titan Tbk </t>
  </si>
  <si>
    <t xml:space="preserve">Indopoly Swakarsa Industry Tbk </t>
  </si>
  <si>
    <t xml:space="preserve">Siwani Makmur Tbk </t>
  </si>
  <si>
    <t xml:space="preserve">Satyamitra Kemas Lestari Tbk </t>
  </si>
  <si>
    <t xml:space="preserve">Panca Budi Idaman Tbk </t>
  </si>
  <si>
    <t xml:space="preserve">Yana Prima Hasta Persada Tbk </t>
  </si>
  <si>
    <t xml:space="preserve">Tunas Alfin Tbk </t>
  </si>
  <si>
    <t xml:space="preserve">Barito Pacific Tbk </t>
  </si>
  <si>
    <t xml:space="preserve">Aneka Gas Industri Tbk </t>
  </si>
  <si>
    <t xml:space="preserve">Duta Pertiwi Nusantara Tbk </t>
  </si>
  <si>
    <t xml:space="preserve">Ekadharma International Tb </t>
  </si>
  <si>
    <t xml:space="preserve">Eterindo Wahanatama Tbk </t>
  </si>
  <si>
    <t xml:space="preserve">Budi Starch &amp; Sweetener Tbk </t>
  </si>
  <si>
    <t xml:space="preserve">Emdeki Utama Tbk </t>
  </si>
  <si>
    <t xml:space="preserve">Intan Wijaya International Tbk </t>
  </si>
  <si>
    <t xml:space="preserve">Indo Acidatama Tbk </t>
  </si>
  <si>
    <t xml:space="preserve">Madusari Murni Indah </t>
  </si>
  <si>
    <t xml:space="preserve">Chandra Asri Petrochemical Tbk </t>
  </si>
  <si>
    <t xml:space="preserve">Indonesia Fireboard Industry Tbk </t>
  </si>
  <si>
    <t xml:space="preserve">Singaraja Putra Tbk </t>
  </si>
  <si>
    <t xml:space="preserve">SLJ Global Tbk </t>
  </si>
  <si>
    <t xml:space="preserve">Trita Mahakam Resources Tbk </t>
  </si>
  <si>
    <t xml:space="preserve">Asahimas Flat Glass Tbk </t>
  </si>
  <si>
    <t xml:space="preserve">Cahayaputra Asa Keramik Tbk </t>
  </si>
  <si>
    <t xml:space="preserve">Inti Keramik Alam Industri Tbk </t>
  </si>
  <si>
    <t xml:space="preserve">Arwana Citra Mulia Tbk </t>
  </si>
  <si>
    <t xml:space="preserve">Mark Dynamics Indonesia Tbk </t>
  </si>
  <si>
    <t xml:space="preserve">Surya Toto Indonesia </t>
  </si>
  <si>
    <t xml:space="preserve">Mulia Industrindo Tbk </t>
  </si>
  <si>
    <t xml:space="preserve">Alaska Industrindo Tbk </t>
  </si>
  <si>
    <t xml:space="preserve">Alumindo Light Metal Industry Tbk </t>
  </si>
  <si>
    <t xml:space="preserve">Betonjaya Manunggal Tbk </t>
  </si>
  <si>
    <t xml:space="preserve">Saranacentral Bajatama Tbk </t>
  </si>
  <si>
    <t xml:space="preserve">Citra Tubindo Tbk </t>
  </si>
  <si>
    <t xml:space="preserve">Gunung Raja Paksi Tbk </t>
  </si>
  <si>
    <t xml:space="preserve">Gunawan Dianjaya Steel Tbk </t>
  </si>
  <si>
    <t xml:space="preserve">Indal Aluminium Industry Tbk </t>
  </si>
  <si>
    <t xml:space="preserve">Steel Pipe Industry of Indonesia Tbk </t>
  </si>
  <si>
    <t xml:space="preserve">Jakarta Kyoei Steel Work LTD Tbk </t>
  </si>
  <si>
    <t xml:space="preserve">Lion Metal Works Tbk </t>
  </si>
  <si>
    <t xml:space="preserve">Lionmesh Prima Tbk </t>
  </si>
  <si>
    <t xml:space="preserve">Pelangi Indah Canindo Tbk </t>
  </si>
  <si>
    <t xml:space="preserve">Trinitan Metal and Mineral Tbk </t>
  </si>
  <si>
    <t xml:space="preserve">Pelat Timah Nusantara Tbk </t>
  </si>
  <si>
    <t xml:space="preserve">Tembaga Mulia Semanan Tbk </t>
  </si>
  <si>
    <t xml:space="preserve">Ateliers Mecaniques D’Indonesie Tbk </t>
  </si>
  <si>
    <t xml:space="preserve">Garuda Maintenance Facility Aero Asia Tbk </t>
  </si>
  <si>
    <t xml:space="preserve">Arkha Jayanti Persada Tbk </t>
  </si>
  <si>
    <t xml:space="preserve">Grand Kartech Tbk </t>
  </si>
  <si>
    <t xml:space="preserve">Steadfast Marine Tbk </t>
  </si>
  <si>
    <t xml:space="preserve">Argo Pantes Tbk </t>
  </si>
  <si>
    <t xml:space="preserve">Century Textile Industry Tbk </t>
  </si>
  <si>
    <t xml:space="preserve">Polychem Indonesia Tbk </t>
  </si>
  <si>
    <t xml:space="preserve">Trisula Textile Industries Tbk </t>
  </si>
  <si>
    <t xml:space="preserve">Eratex Djaja Tbk </t>
  </si>
  <si>
    <t xml:space="preserve">Ever Shine Tbk </t>
  </si>
  <si>
    <t xml:space="preserve">Panasia Indo Resources Tbk </t>
  </si>
  <si>
    <t xml:space="preserve">Pan Brothers Tbk </t>
  </si>
  <si>
    <t xml:space="preserve">Asia Pacific Investama Tbk </t>
  </si>
  <si>
    <t xml:space="preserve">Golden Flower Tbk </t>
  </si>
  <si>
    <t xml:space="preserve">Sri Rejeki Isman Tbk </t>
  </si>
  <si>
    <t xml:space="preserve">Asia Pacific Fibers Tbk </t>
  </si>
  <si>
    <t xml:space="preserve">Sunson Textile Manufacturer Tbk </t>
  </si>
  <si>
    <t xml:space="preserve">Star Petrochem Tbk </t>
  </si>
  <si>
    <t xml:space="preserve">Tifico Fiber Indonesia Tbk </t>
  </si>
  <si>
    <t xml:space="preserve">Trisula International Tbk </t>
  </si>
  <si>
    <t xml:space="preserve">Uni-Charm Indonesia Tbk </t>
  </si>
  <si>
    <t xml:space="preserve">Nusantara Inti Corpora Tbk </t>
  </si>
  <si>
    <t xml:space="preserve">Mega Perintis Tbk </t>
  </si>
  <si>
    <t xml:space="preserve">Sky Energi Indonesia Tbk </t>
  </si>
  <si>
    <t xml:space="preserve">Sat Nusapersada Tbk </t>
  </si>
  <si>
    <t xml:space="preserve">Gaya Abadi Sempurna Tbk </t>
  </si>
  <si>
    <t xml:space="preserve">Communication Cable System Indonesia Tbk </t>
  </si>
  <si>
    <t xml:space="preserve">Jembo Cable Company Tbk </t>
  </si>
  <si>
    <t xml:space="preserve">Sumi Indo Kabel Tbk </t>
  </si>
  <si>
    <t xml:space="preserve">Kabelindo Murni Tbk </t>
  </si>
  <si>
    <t xml:space="preserve">KMI Wire And Cable Tbk </t>
  </si>
  <si>
    <t xml:space="preserve">Supreme Cable Manufacturing and Commerce Tbk </t>
  </si>
  <si>
    <t xml:space="preserve">Voksel Electric Tbk </t>
  </si>
  <si>
    <t xml:space="preserve">Astra Otoparts Tbk </t>
  </si>
  <si>
    <t xml:space="preserve">Astra International Tbk </t>
  </si>
  <si>
    <t xml:space="preserve">Garuda Metalindo Tbk </t>
  </si>
  <si>
    <t xml:space="preserve">Indo Kordsa Tbk </t>
  </si>
  <si>
    <t xml:space="preserve">Goodyear Indonesia Tbk </t>
  </si>
  <si>
    <t xml:space="preserve">Gajah Tunggal Tbk </t>
  </si>
  <si>
    <t xml:space="preserve">Indomobil Sukses Internasional Tbk </t>
  </si>
  <si>
    <t xml:space="preserve">Indospring Tbk </t>
  </si>
  <si>
    <t xml:space="preserve">Nipress Tbk </t>
  </si>
  <si>
    <t xml:space="preserve">Prima Alloy Steel Universal tbk </t>
  </si>
  <si>
    <t xml:space="preserve">Selamat Sempurna Tbk </t>
  </si>
  <si>
    <t xml:space="preserve">Ultrajaya Milk Industry and Trading Company Tbk </t>
  </si>
  <si>
    <t xml:space="preserve">Wilmar Cahaya Indonesia Tbk </t>
  </si>
  <si>
    <t xml:space="preserve">Campina Ice Cream Industry Tbk </t>
  </si>
  <si>
    <t>Sariguna Primatirta Tbk  </t>
  </si>
  <si>
    <t xml:space="preserve">Tiga Pilar Sejahtera Food Tbk </t>
  </si>
  <si>
    <t>Tri Banyan Tirta Tbk  </t>
  </si>
  <si>
    <t xml:space="preserve">Indofood CBP Sukses Makmur Tbk </t>
  </si>
  <si>
    <t xml:space="preserve">Wahana Interfood Nusantara Tbk </t>
  </si>
  <si>
    <t xml:space="preserve">Delta Djakarta Tbk </t>
  </si>
  <si>
    <t>Diamond Food Indonesia Tbk  </t>
  </si>
  <si>
    <t xml:space="preserve">Sentra Food Indonesia Tbk </t>
  </si>
  <si>
    <t xml:space="preserve">Garudafood Putra Putri Jaya Tbk </t>
  </si>
  <si>
    <t>Buyung Poetra Sembada Tbk  </t>
  </si>
  <si>
    <t xml:space="preserve">Era Mandiri Cemerlang Tbk </t>
  </si>
  <si>
    <t>Indofood Sukses Makmur Tbk  </t>
  </si>
  <si>
    <t xml:space="preserve">Mulia Boga Raya Tbk </t>
  </si>
  <si>
    <t xml:space="preserve">Multi Bintang Indonesia Tbk </t>
  </si>
  <si>
    <t xml:space="preserve">Mayora Indah Tbk </t>
  </si>
  <si>
    <t xml:space="preserve">Pratama Abadi Nusa Industri Tbk </t>
  </si>
  <si>
    <t xml:space="preserve">Prima Cakrawala Abadi Tbk </t>
  </si>
  <si>
    <t xml:space="preserve">Prasidha Aneka Niaga Tbk </t>
  </si>
  <si>
    <t xml:space="preserve">Palma Serasih Tbk </t>
  </si>
  <si>
    <t xml:space="preserve">Nippon Indosari Corpindo Tbk </t>
  </si>
  <si>
    <t>Sekar Bumi Tbk  </t>
  </si>
  <si>
    <t xml:space="preserve">Sekar Laut Tbk </t>
  </si>
  <si>
    <t xml:space="preserve">Siantar Top Tbk </t>
  </si>
  <si>
    <t xml:space="preserve">Darya Varia Laboratoria Tbk </t>
  </si>
  <si>
    <t xml:space="preserve">Kalbe Farma Tbk </t>
  </si>
  <si>
    <t xml:space="preserve">Merck Indonesia Tbk </t>
  </si>
  <si>
    <t xml:space="preserve">Phapros Tbk,PT </t>
  </si>
  <si>
    <t xml:space="preserve">Pyridam Farma Tbk </t>
  </si>
  <si>
    <t xml:space="preserve">Industri Jamu &amp; Farmasi Sido Muncul Tbk </t>
  </si>
  <si>
    <t xml:space="preserve">Tempo Scan Pacific Tbk </t>
  </si>
  <si>
    <t xml:space="preserve">Gudang Garam Tbk </t>
  </si>
  <si>
    <t xml:space="preserve">Hanjaya Mandala Sampoerna Tbk </t>
  </si>
  <si>
    <t xml:space="preserve">Indonesia Tobacco Tbk </t>
  </si>
  <si>
    <t xml:space="preserve">Bentoel International Investama Tbk </t>
  </si>
  <si>
    <t xml:space="preserve">Wismilak Inti Makmur Tbk </t>
  </si>
  <si>
    <t xml:space="preserve">Akasha Wira International Tbk </t>
  </si>
  <si>
    <t xml:space="preserve">Kino Indonesia Tbk </t>
  </si>
  <si>
    <t xml:space="preserve">Cottonindo Ariesta Tbk </t>
  </si>
  <si>
    <t xml:space="preserve">Martina Berto Tbk </t>
  </si>
  <si>
    <t xml:space="preserve">Mustika Ratu Tbk </t>
  </si>
  <si>
    <t xml:space="preserve">Mandom Indonesia Tbk </t>
  </si>
  <si>
    <t xml:space="preserve">Unilever Indonesia Tbk </t>
  </si>
  <si>
    <t>Semen Baturaja Persero Tbk</t>
  </si>
  <si>
    <t>Semen Indonesia Persero Tbk</t>
  </si>
  <si>
    <t>Krakatau Steel Persero Tbk</t>
  </si>
  <si>
    <t>Indofarma  Persero Tbk</t>
  </si>
  <si>
    <t>Kimia Farma Persero Tbk</t>
  </si>
  <si>
    <t>Subsektor Pulp dan Kertas</t>
  </si>
  <si>
    <t>Subsektor Semen</t>
  </si>
  <si>
    <t>KDSI</t>
  </si>
  <si>
    <t>AKKU</t>
  </si>
  <si>
    <t>APLI</t>
  </si>
  <si>
    <t>SIMA</t>
  </si>
  <si>
    <t>MDKI</t>
  </si>
  <si>
    <t>CNTB</t>
  </si>
  <si>
    <t>UCIT</t>
  </si>
  <si>
    <t>PTSN</t>
  </si>
  <si>
    <t>KBLM</t>
  </si>
  <si>
    <t xml:space="preserve"> BOLT</t>
  </si>
  <si>
    <t>Subsektor Pakan Ternak</t>
  </si>
  <si>
    <t>Subsektor Plastik dan Kemasan</t>
  </si>
  <si>
    <t>Subsektor Kimia</t>
  </si>
  <si>
    <t>Subsektor Kayu dan Pengolahannya</t>
  </si>
  <si>
    <t>Subsektor Keramik Porselen dan Kaca</t>
  </si>
  <si>
    <t>Subsektor Logam dan Sejenisnya</t>
  </si>
  <si>
    <t>Subsektor Mesin dan Alat Berat</t>
  </si>
  <si>
    <t>Subsektor Tekstil dan Garmen</t>
  </si>
  <si>
    <t>Subsektor Elektronika </t>
  </si>
  <si>
    <t>Subsektor Otomotif dan Komponen</t>
  </si>
  <si>
    <t>Subsektor Kabel</t>
  </si>
  <si>
    <t>Subsektor Industri Makanan dan Minuman</t>
  </si>
  <si>
    <t>Subsektor Farmasi</t>
  </si>
  <si>
    <t>Subsektor Rokok</t>
  </si>
  <si>
    <t>Subsketor Kosmetik dan Barang Keperluan Rumah Tangga</t>
  </si>
  <si>
    <t>Kode</t>
  </si>
  <si>
    <t>Nama Perusahaan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</si>
</sst>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Rp&quot;* #,##0_-;\-&quot;Rp&quot;* #,##0_-;_-&quot;Rp&quot;* &quot;-&quot;_-;_-@_-"/>
    <numFmt numFmtId="164" formatCode="_-[$Rp-3809]* #,##0.00_-;\-[$Rp-3809]* #,##0.00_-;_-[$Rp-3809]* &quot;-&quot;??_-;_-@_-"/>
    <numFmt numFmtId="165" formatCode="#,##0.000"/>
  </numFmts>
  <fonts count="6" x14ac:knownFonts="1">
    <font>
      <sz val="11"/>
      <color theme="1"/>
      <name val="Aptos Narrow"/>
      <family val="2"/>
      <scheme val="minor"/>
    </font>
    <font>
      <sz val="10.5"/>
      <color rgb="FF454545"/>
      <name val="Arial"/>
      <family val="2"/>
    </font>
    <font>
      <sz val="11.5"/>
      <color rgb="FF666666"/>
      <name val="Arial"/>
      <family val="2"/>
    </font>
    <font>
      <b/>
      <sz val="10.5"/>
      <color rgb="FF454545"/>
      <name val="Arial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/>
      </patternFill>
    </fill>
  </fills>
  <borders count="13">
    <border>
      <left/>
      <right/>
      <top/>
      <bottom/>
      <diagonal/>
    </border>
    <border>
      <left/>
      <right/>
      <top style="thin">
        <color theme="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F9ED5"/>
      </top>
      <bottom/>
      <diagonal/>
    </border>
    <border>
      <left/>
      <right style="medium">
        <color rgb="FF0F9ED5"/>
      </right>
      <top style="medium">
        <color rgb="FF0F9ED5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/>
    </xf>
    <xf numFmtId="2" fontId="0" fillId="0" borderId="0" xfId="0" applyNumberFormat="1"/>
    <xf numFmtId="0" fontId="3" fillId="2" borderId="3" xfId="0" applyFont="1" applyFill="1" applyBorder="1" applyAlignment="1">
      <alignment vertical="center"/>
    </xf>
    <xf numFmtId="0" fontId="0" fillId="0" borderId="4" xfId="0" applyBorder="1"/>
    <xf numFmtId="0" fontId="0" fillId="0" borderId="5" xfId="0" applyBorder="1"/>
    <xf numFmtId="2" fontId="0" fillId="0" borderId="2" xfId="0" applyNumberFormat="1" applyBorder="1"/>
    <xf numFmtId="0" fontId="1" fillId="4" borderId="6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2" fontId="0" fillId="0" borderId="7" xfId="0" applyNumberFormat="1" applyBorder="1"/>
    <xf numFmtId="0" fontId="0" fillId="4" borderId="0" xfId="0" applyFill="1"/>
    <xf numFmtId="4" fontId="3" fillId="2" borderId="3" xfId="0" applyNumberFormat="1" applyFont="1" applyFill="1" applyBorder="1" applyAlignment="1">
      <alignment vertical="center"/>
    </xf>
    <xf numFmtId="4" fontId="0" fillId="0" borderId="4" xfId="0" applyNumberFormat="1" applyBorder="1"/>
    <xf numFmtId="4" fontId="0" fillId="0" borderId="5" xfId="0" applyNumberFormat="1" applyBorder="1"/>
    <xf numFmtId="4" fontId="1" fillId="4" borderId="6" xfId="0" applyNumberFormat="1" applyFont="1" applyFill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" fontId="0" fillId="6" borderId="0" xfId="0" applyNumberFormat="1" applyFill="1"/>
    <xf numFmtId="4" fontId="0" fillId="0" borderId="0" xfId="0" applyNumberFormat="1"/>
    <xf numFmtId="4" fontId="0" fillId="3" borderId="0" xfId="0" applyNumberFormat="1" applyFill="1"/>
    <xf numFmtId="4" fontId="0" fillId="5" borderId="0" xfId="0" applyNumberFormat="1" applyFill="1"/>
    <xf numFmtId="4" fontId="0" fillId="7" borderId="0" xfId="0" applyNumberFormat="1" applyFill="1"/>
    <xf numFmtId="164" fontId="0" fillId="0" borderId="0" xfId="0" applyNumberFormat="1"/>
    <xf numFmtId="42" fontId="0" fillId="0" borderId="0" xfId="1" applyFont="1"/>
    <xf numFmtId="2" fontId="0" fillId="0" borderId="2" xfId="2" applyNumberFormat="1" applyFont="1" applyBorder="1"/>
    <xf numFmtId="2" fontId="0" fillId="0" borderId="7" xfId="2" applyNumberFormat="1" applyFont="1" applyBorder="1"/>
    <xf numFmtId="2" fontId="0" fillId="4" borderId="2" xfId="2" applyNumberFormat="1" applyFont="1" applyFill="1" applyBorder="1"/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1" fillId="8" borderId="10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3" fillId="9" borderId="2" xfId="0" applyFont="1" applyFill="1" applyBorder="1" applyAlignment="1">
      <alignment vertical="center"/>
    </xf>
    <xf numFmtId="4" fontId="0" fillId="4" borderId="0" xfId="0" applyNumberFormat="1" applyFill="1"/>
    <xf numFmtId="0" fontId="0" fillId="0" borderId="2" xfId="0" applyBorder="1"/>
    <xf numFmtId="0" fontId="1" fillId="4" borderId="12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165" fontId="0" fillId="0" borderId="0" xfId="0" applyNumberFormat="1"/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</cellXfs>
  <cellStyles count="4">
    <cellStyle name="Currency [0]" xfId="1" builtinId="7"/>
    <cellStyle name="Normal" xfId="0" builtinId="0"/>
    <cellStyle name="Normal 2 2" xfId="3" xr:uid="{C8B780BA-C78B-4FB5-83D6-F4AD5590E057}"/>
    <cellStyle name="Percent" xfId="2" builtinId="5"/>
  </cellStyles>
  <dxfs count="40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454545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454545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454545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454545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454545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4" formatCode="#,##0.00"/>
    </dxf>
    <dxf>
      <border>
        <bottom style="thin">
          <color rgb="FF000000"/>
        </bottom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759384-8A03-442D-844A-8CB14FBFEA5A}" name="Table17" displayName="Table17" ref="A1:D51" totalsRowShown="0" headerRowDxfId="39" dataDxfId="37" headerRowBorderDxfId="38" tableBorderDxfId="36" totalsRowBorderDxfId="35">
  <autoFilter ref="A1:D51" xr:uid="{511AB8E7-0BC2-4502-8A62-006015BE5A83}"/>
  <tableColumns count="4">
    <tableColumn id="1" xr3:uid="{84A85519-5580-456F-AFF6-23FB4961D46A}" name="Company" dataDxfId="34"/>
    <tableColumn id="2" xr3:uid="{DC59B948-01CA-4802-A4E7-9C37DD586A87}" name="ROA2021" dataDxfId="33" dataCellStyle="Percent"/>
    <tableColumn id="3" xr3:uid="{DC0E300D-ED63-4171-B189-2A6849D1E832}" name="ROA2022" dataDxfId="32" dataCellStyle="Percent"/>
    <tableColumn id="4" xr3:uid="{C11245D4-B1F3-4B47-8418-B2D502172D27}" name="ROA2023" dataDxfId="31" dataCellStyle="Percent">
      <calculatedColumnFormula>(M2/L2)*100</calculatedColumnFormula>
    </tableColumn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3CDB18E-0F06-4FFF-9010-FE6E6882FED7}" name="Table28" displayName="Table28" ref="A1:D51" totalsRowShown="0" headerRowDxfId="30" headerRowBorderDxfId="29" tableBorderDxfId="28" totalsRowBorderDxfId="27">
  <autoFilter ref="A1:D51" xr:uid="{297805C1-68D8-436B-A91A-66DCF4450A8A}"/>
  <tableColumns count="4">
    <tableColumn id="1" xr3:uid="{4175A903-4810-48BA-A9B0-684D61AD16C3}" name="Company" dataDxfId="26"/>
    <tableColumn id="2" xr3:uid="{9095B5E8-CA02-487D-8E84-A8A660FCB14E}" name="DER2021" dataDxfId="25"/>
    <tableColumn id="3" xr3:uid="{4EA1590C-31B5-4CB7-B23A-25B412EEE6B8}" name="DER2022" dataDxfId="24"/>
    <tableColumn id="4" xr3:uid="{15142208-538C-462C-A9D0-626F7A992B41}" name="DER2023" dataDxfId="23">
      <calculatedColumnFormula>(L2/M2)*100</calculatedColumnFormula>
    </tableColumn>
  </tableColumns>
  <tableStyleInfo name="TableStyleLight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65F0781-7ADE-412B-A590-DCC647F08AD2}" name="Table49" displayName="Table49" ref="A1:D51" totalsRowShown="0" headerRowDxfId="22" headerRowBorderDxfId="21" tableBorderDxfId="20" totalsRowBorderDxfId="19">
  <autoFilter ref="A1:D51" xr:uid="{011AA872-3FB3-434D-8A42-BC4DD108EFB9}"/>
  <tableColumns count="4">
    <tableColumn id="1" xr3:uid="{19CF8741-7D95-4DBD-AD3A-A1BE8C38FB6B}" name="Company" dataDxfId="18"/>
    <tableColumn id="2" xr3:uid="{C268BA43-B193-41F8-9434-DB3E4A79BE9D}" name="TP2021" dataDxfId="17">
      <calculatedColumnFormula>(F2/G2)*100</calculatedColumnFormula>
    </tableColumn>
    <tableColumn id="3" xr3:uid="{A377057D-2B7F-47FB-ABFB-EFE8FB23E729}" name="TP2022" dataDxfId="16">
      <calculatedColumnFormula>(I2/J2)*100</calculatedColumnFormula>
    </tableColumn>
    <tableColumn id="4" xr3:uid="{7A423ED9-B19F-4910-AE03-9B0ED629D9DB}" name="TP2023" dataDxfId="15">
      <calculatedColumnFormula>(L2/M2)*100</calculatedColumnFormula>
    </tableColumn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01B1C21-EAD4-4E66-828A-82801DF82723}" name="Table510" displayName="Table510" ref="A1:D51" totalsRowShown="0">
  <autoFilter ref="A1:D51" xr:uid="{2F18E8DA-F65C-46A6-B7EE-CB6EA1F765AE}"/>
  <tableColumns count="4">
    <tableColumn id="1" xr3:uid="{03067C7A-AB57-4D8C-AF76-21F8E62F9FE7}" name="Company" dataDxfId="14"/>
    <tableColumn id="2" xr3:uid="{C331F979-222D-4C37-9586-42E1B7843A5A}" name="ETR2021"/>
    <tableColumn id="3" xr3:uid="{CD45B24C-6675-438E-940C-EA07E955DFAD}" name="ETR2022"/>
    <tableColumn id="4" xr3:uid="{D18D6802-D33C-40D6-B475-31C74B53ADF7}" name="ETR2023"/>
  </tableColumns>
  <tableStyleInfo name="TableStyleLight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30C0233-79DD-492B-87CC-BE366ABD00DE}" name="Table10" displayName="Table10" ref="A1:M51" totalsRowShown="0" tableBorderDxfId="13">
  <autoFilter ref="A1:M51" xr:uid="{F30C0233-79DD-492B-87CC-BE366ABD00DE}"/>
  <tableColumns count="13">
    <tableColumn id="1" xr3:uid="{5F775C91-B6C4-478C-A061-D135330F6784}" name="Company" dataDxfId="12"/>
    <tableColumn id="2" xr3:uid="{EE85ACA1-939D-4198-82F7-8DE2A5F6F896}" name="ROA2021" dataDxfId="11">
      <calculatedColumnFormula>VLOOKUP(Table10[[#This Row],[Company]],Table17[#All],2,FALSE)</calculatedColumnFormula>
    </tableColumn>
    <tableColumn id="3" xr3:uid="{4922DE08-274F-4473-A6B1-87886E25FE3F}" name="ROA2022" dataDxfId="10">
      <calculatedColumnFormula>VLOOKUP(Table10[[#This Row],[Company]],Table17[#All],3,FALSE)</calculatedColumnFormula>
    </tableColumn>
    <tableColumn id="4" xr3:uid="{40A1627D-CB29-4756-B048-72F99375D113}" name="ROA2023" dataDxfId="9">
      <calculatedColumnFormula>VLOOKUP(Table10[[#This Row],[Company]],Table17[#All],4,FALSE)</calculatedColumnFormula>
    </tableColumn>
    <tableColumn id="5" xr3:uid="{2F036EE7-22A1-43AB-8591-858500B419BF}" name="DER2021" dataDxfId="8">
      <calculatedColumnFormula>VLOOKUP(Table10[[#This Row],[Company]],Table28[#All],2,FALSE)</calculatedColumnFormula>
    </tableColumn>
    <tableColumn id="6" xr3:uid="{6F9BB752-7E40-42A4-8E7A-29A7AEA25CBF}" name="DER2022" dataDxfId="7">
      <calculatedColumnFormula>VLOOKUP(Table10[[#This Row],[Company]],Table28[#All],3,FALSE)</calculatedColumnFormula>
    </tableColumn>
    <tableColumn id="7" xr3:uid="{8E6F2279-9714-4D39-97BA-9499AD1A4EBB}" name="DER2023" dataDxfId="6">
      <calculatedColumnFormula>VLOOKUP(Table10[[#This Row],[Company]],Table28[#All],4,FALSE)</calculatedColumnFormula>
    </tableColumn>
    <tableColumn id="8" xr3:uid="{B6AA7BCB-C23B-48EB-AC57-F29EC153A37C}" name="TP2021" dataDxfId="5">
      <calculatedColumnFormula>VLOOKUP(Table10[[#This Row],[Company]],Table49[#All],2,FALSE)</calculatedColumnFormula>
    </tableColumn>
    <tableColumn id="9" xr3:uid="{83FDD663-D8F9-44CE-AAD8-B8D91B144F75}" name="TP2022" dataDxfId="4">
      <calculatedColumnFormula>VLOOKUP(Table10[[#This Row],[Company]],Table49[#All],3,FALSE)</calculatedColumnFormula>
    </tableColumn>
    <tableColumn id="10" xr3:uid="{44E0F88C-8FB4-49D2-8169-0D3B8F634F3E}" name="TP2023" dataDxfId="3">
      <calculatedColumnFormula>VLOOKUP(Table10[[#This Row],[Company]],Table49[#All],4,FALSE)</calculatedColumnFormula>
    </tableColumn>
    <tableColumn id="11" xr3:uid="{08EAE834-D6DF-427B-A435-570D86204F1B}" name="ETR2021" dataDxfId="2">
      <calculatedColumnFormula>VLOOKUP(Table10[[#This Row],[Company]],Table510[#All],2,FALSE)</calculatedColumnFormula>
    </tableColumn>
    <tableColumn id="12" xr3:uid="{C75E0B82-F7FF-4B6A-8F29-EEA4172F5D81}" name="ETR2022" dataDxfId="1">
      <calculatedColumnFormula>VLOOKUP(Table10[[#This Row],[Company]],Table510[#All],3,FALSE)</calculatedColumnFormula>
    </tableColumn>
    <tableColumn id="13" xr3:uid="{843C1472-D323-4B9D-BBC2-031078F7F98A}" name="ETR2023" dataDxfId="0">
      <calculatedColumnFormula>VLOOKUP(Table10[[#This Row],[Company]],Table510[#All],4,FALSE)</calculatedColumn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0977-A570-4F35-A639-50F975E2D63E}">
  <dimension ref="A1:H154"/>
  <sheetViews>
    <sheetView topLeftCell="A137" workbookViewId="0">
      <selection activeCell="G4" sqref="G4"/>
    </sheetView>
  </sheetViews>
  <sheetFormatPr defaultRowHeight="14.5" x14ac:dyDescent="0.35"/>
  <cols>
    <col min="5" max="5" width="11.81640625" customWidth="1"/>
  </cols>
  <sheetData>
    <row r="1" spans="1:5" x14ac:dyDescent="0.35">
      <c r="A1">
        <v>2023</v>
      </c>
      <c r="B1">
        <v>2022</v>
      </c>
      <c r="C1">
        <v>2021</v>
      </c>
      <c r="E1" t="s">
        <v>158</v>
      </c>
    </row>
    <row r="2" spans="1:5" x14ac:dyDescent="0.35">
      <c r="A2" s="1" t="s">
        <v>146</v>
      </c>
      <c r="B2" s="2" t="s">
        <v>146</v>
      </c>
      <c r="C2" s="2" t="s">
        <v>146</v>
      </c>
      <c r="E2" s="40" t="str">
        <f>A2</f>
        <v>ADES</v>
      </c>
    </row>
    <row r="3" spans="1:5" x14ac:dyDescent="0.35">
      <c r="A3" s="1" t="s">
        <v>73</v>
      </c>
      <c r="B3" s="2" t="s">
        <v>73</v>
      </c>
      <c r="C3" s="2" t="s">
        <v>73</v>
      </c>
      <c r="E3" s="40" t="str">
        <f t="shared" ref="E3:E33" si="0">A3</f>
        <v>ADMG</v>
      </c>
    </row>
    <row r="4" spans="1:5" x14ac:dyDescent="0.35">
      <c r="A4" s="1" t="s">
        <v>30</v>
      </c>
      <c r="B4" s="2" t="s">
        <v>30</v>
      </c>
      <c r="C4" s="2" t="s">
        <v>30</v>
      </c>
      <c r="E4" s="40" t="str">
        <f t="shared" si="0"/>
        <v>AGII</v>
      </c>
    </row>
    <row r="5" spans="1:5" x14ac:dyDescent="0.35">
      <c r="A5" s="1" t="s">
        <v>112</v>
      </c>
      <c r="B5" s="2" t="s">
        <v>112</v>
      </c>
      <c r="C5" s="2" t="s">
        <v>112</v>
      </c>
      <c r="E5" s="40" t="str">
        <f t="shared" si="0"/>
        <v>AISA</v>
      </c>
    </row>
    <row r="6" spans="1:5" x14ac:dyDescent="0.35">
      <c r="A6" s="1" t="s">
        <v>19</v>
      </c>
      <c r="B6" s="2" t="s">
        <v>19</v>
      </c>
      <c r="C6" s="2" t="s">
        <v>19</v>
      </c>
      <c r="E6" s="40" t="str">
        <f t="shared" si="0"/>
        <v>AKPI</v>
      </c>
    </row>
    <row r="7" spans="1:5" x14ac:dyDescent="0.35">
      <c r="A7" s="1" t="s">
        <v>1</v>
      </c>
      <c r="B7" s="2" t="s">
        <v>1</v>
      </c>
      <c r="C7" s="2" t="s">
        <v>1</v>
      </c>
      <c r="E7" s="40" t="str">
        <f t="shared" si="0"/>
        <v>ALDO</v>
      </c>
    </row>
    <row r="8" spans="1:5" x14ac:dyDescent="0.35">
      <c r="A8" s="1" t="s">
        <v>50</v>
      </c>
      <c r="B8" s="2" t="s">
        <v>50</v>
      </c>
      <c r="C8" s="2" t="s">
        <v>50</v>
      </c>
      <c r="E8" s="40" t="str">
        <f t="shared" si="0"/>
        <v>ALKA</v>
      </c>
    </row>
    <row r="9" spans="1:5" x14ac:dyDescent="0.35">
      <c r="A9" s="1" t="s">
        <v>51</v>
      </c>
      <c r="B9" s="2" t="s">
        <v>51</v>
      </c>
      <c r="C9" s="2" t="s">
        <v>51</v>
      </c>
      <c r="E9" s="40" t="str">
        <f t="shared" si="0"/>
        <v>ALMI</v>
      </c>
    </row>
    <row r="10" spans="1:5" x14ac:dyDescent="0.35">
      <c r="A10" s="1" t="s">
        <v>113</v>
      </c>
      <c r="B10" s="2" t="s">
        <v>113</v>
      </c>
      <c r="C10" s="2" t="s">
        <v>113</v>
      </c>
      <c r="E10" s="40" t="str">
        <f t="shared" si="0"/>
        <v>ALTO</v>
      </c>
    </row>
    <row r="11" spans="1:5" x14ac:dyDescent="0.35">
      <c r="A11" s="1" t="s">
        <v>43</v>
      </c>
      <c r="B11" s="2" t="s">
        <v>43</v>
      </c>
      <c r="C11" s="2" t="s">
        <v>43</v>
      </c>
      <c r="E11" s="40" t="str">
        <f t="shared" si="0"/>
        <v>AMFG</v>
      </c>
    </row>
    <row r="12" spans="1:5" x14ac:dyDescent="0.35">
      <c r="A12" s="1" t="s">
        <v>67</v>
      </c>
      <c r="B12" s="2" t="s">
        <v>67</v>
      </c>
      <c r="C12" s="2" t="s">
        <v>67</v>
      </c>
      <c r="E12" s="40" t="str">
        <f t="shared" si="0"/>
        <v>AMIN</v>
      </c>
    </row>
    <row r="13" spans="1:5" x14ac:dyDescent="0.35">
      <c r="A13" s="1" t="s">
        <v>72</v>
      </c>
      <c r="B13" s="2" t="s">
        <v>72</v>
      </c>
      <c r="C13" s="2" t="s">
        <v>72</v>
      </c>
      <c r="E13" s="40" t="str">
        <f t="shared" si="0"/>
        <v>ARGO</v>
      </c>
    </row>
    <row r="14" spans="1:5" x14ac:dyDescent="0.35">
      <c r="A14" s="1" t="s">
        <v>69</v>
      </c>
      <c r="B14" s="2" t="s">
        <v>69</v>
      </c>
      <c r="C14" s="2" t="s">
        <v>69</v>
      </c>
      <c r="E14" s="40" t="str">
        <f t="shared" si="0"/>
        <v>ARKA</v>
      </c>
    </row>
    <row r="15" spans="1:5" x14ac:dyDescent="0.35">
      <c r="A15" s="1" t="s">
        <v>46</v>
      </c>
      <c r="B15" s="2" t="s">
        <v>46</v>
      </c>
      <c r="C15" s="2" t="s">
        <v>46</v>
      </c>
      <c r="E15" s="40" t="str">
        <f t="shared" si="0"/>
        <v>ARNA</v>
      </c>
    </row>
    <row r="16" spans="1:5" x14ac:dyDescent="0.35">
      <c r="A16" s="1" t="s">
        <v>98</v>
      </c>
      <c r="B16" s="2" t="s">
        <v>98</v>
      </c>
      <c r="C16" s="2" t="s">
        <v>98</v>
      </c>
      <c r="E16" s="40" t="str">
        <f t="shared" si="0"/>
        <v>ASII</v>
      </c>
    </row>
    <row r="17" spans="1:5" x14ac:dyDescent="0.35">
      <c r="A17" s="1" t="s">
        <v>97</v>
      </c>
      <c r="B17" s="2" t="s">
        <v>97</v>
      </c>
      <c r="C17" s="2" t="s">
        <v>97</v>
      </c>
      <c r="E17" s="40" t="str">
        <f t="shared" si="0"/>
        <v>AUTO</v>
      </c>
    </row>
    <row r="18" spans="1:5" x14ac:dyDescent="0.35">
      <c r="A18" s="1" t="s">
        <v>53</v>
      </c>
      <c r="B18" s="2" t="s">
        <v>53</v>
      </c>
      <c r="C18" s="2" t="s">
        <v>53</v>
      </c>
      <c r="E18" s="40" t="str">
        <f t="shared" si="0"/>
        <v>BAJA</v>
      </c>
    </row>
    <row r="19" spans="1:5" x14ac:dyDescent="0.35">
      <c r="A19" s="1" t="s">
        <v>74</v>
      </c>
      <c r="B19" s="2" t="s">
        <v>74</v>
      </c>
      <c r="C19" s="2" t="s">
        <v>74</v>
      </c>
      <c r="E19" s="40" t="str">
        <f t="shared" si="0"/>
        <v>BELL</v>
      </c>
    </row>
    <row r="20" spans="1:5" x14ac:dyDescent="0.35">
      <c r="A20" s="1" t="s">
        <v>99</v>
      </c>
      <c r="B20" s="2" t="s">
        <v>99</v>
      </c>
      <c r="C20" s="2" t="s">
        <v>99</v>
      </c>
      <c r="E20" s="40" t="str">
        <f t="shared" si="0"/>
        <v>BOLT</v>
      </c>
    </row>
    <row r="21" spans="1:5" x14ac:dyDescent="0.35">
      <c r="A21" s="1" t="s">
        <v>100</v>
      </c>
      <c r="B21" s="2" t="s">
        <v>100</v>
      </c>
      <c r="C21" s="2" t="s">
        <v>100</v>
      </c>
      <c r="E21" s="40" t="str">
        <f t="shared" si="0"/>
        <v>BRAM</v>
      </c>
    </row>
    <row r="22" spans="1:5" x14ac:dyDescent="0.35">
      <c r="A22" s="1" t="s">
        <v>18</v>
      </c>
      <c r="B22" s="2" t="s">
        <v>18</v>
      </c>
      <c r="C22" s="2" t="s">
        <v>18</v>
      </c>
      <c r="E22" s="40" t="str">
        <f t="shared" si="0"/>
        <v>BRNA</v>
      </c>
    </row>
    <row r="23" spans="1:5" x14ac:dyDescent="0.35">
      <c r="A23" s="1" t="s">
        <v>29</v>
      </c>
      <c r="B23" s="2" t="s">
        <v>29</v>
      </c>
      <c r="C23" s="2" t="s">
        <v>29</v>
      </c>
      <c r="E23" s="40" t="str">
        <f t="shared" si="0"/>
        <v>BRPT</v>
      </c>
    </row>
    <row r="24" spans="1:5" x14ac:dyDescent="0.35">
      <c r="A24" s="1" t="s">
        <v>52</v>
      </c>
      <c r="B24" s="2" t="s">
        <v>153</v>
      </c>
      <c r="C24" s="2" t="s">
        <v>153</v>
      </c>
      <c r="E24" s="40" t="str">
        <f t="shared" si="0"/>
        <v>BTON</v>
      </c>
    </row>
    <row r="25" spans="1:5" x14ac:dyDescent="0.35">
      <c r="A25" s="1" t="s">
        <v>34</v>
      </c>
      <c r="B25" s="2" t="s">
        <v>34</v>
      </c>
      <c r="C25" s="2" t="s">
        <v>34</v>
      </c>
      <c r="E25" s="40" t="str">
        <f t="shared" si="0"/>
        <v>BUDI</v>
      </c>
    </row>
    <row r="26" spans="1:5" x14ac:dyDescent="0.35">
      <c r="A26" s="1" t="s">
        <v>44</v>
      </c>
      <c r="B26" s="2" t="s">
        <v>44</v>
      </c>
      <c r="C26" s="2" t="s">
        <v>44</v>
      </c>
      <c r="E26" s="40" t="str">
        <f t="shared" si="0"/>
        <v>CAKK</v>
      </c>
    </row>
    <row r="27" spans="1:5" x14ac:dyDescent="0.35">
      <c r="A27" s="1" t="s">
        <v>110</v>
      </c>
      <c r="B27" s="2" t="s">
        <v>110</v>
      </c>
      <c r="C27" s="2" t="s">
        <v>110</v>
      </c>
      <c r="E27" s="40" t="str">
        <f t="shared" si="0"/>
        <v>CAMP</v>
      </c>
    </row>
    <row r="28" spans="1:5" x14ac:dyDescent="0.35">
      <c r="A28" s="1" t="s">
        <v>91</v>
      </c>
      <c r="B28" s="2" t="s">
        <v>91</v>
      </c>
      <c r="C28" s="2" t="s">
        <v>91</v>
      </c>
      <c r="E28" s="40" t="str">
        <f t="shared" si="0"/>
        <v>CCSI</v>
      </c>
    </row>
    <row r="29" spans="1:5" x14ac:dyDescent="0.35">
      <c r="A29" s="1" t="s">
        <v>109</v>
      </c>
      <c r="B29" s="2" t="s">
        <v>109</v>
      </c>
      <c r="C29" s="2" t="s">
        <v>109</v>
      </c>
      <c r="E29" s="40" t="str">
        <f t="shared" si="0"/>
        <v>CEKA</v>
      </c>
    </row>
    <row r="30" spans="1:5" x14ac:dyDescent="0.35">
      <c r="A30" s="1" t="s">
        <v>111</v>
      </c>
      <c r="B30" s="2" t="s">
        <v>111</v>
      </c>
      <c r="C30" s="2" t="s">
        <v>111</v>
      </c>
      <c r="E30" s="40" t="str">
        <f t="shared" si="0"/>
        <v>CLEO</v>
      </c>
    </row>
    <row r="31" spans="1:5" x14ac:dyDescent="0.35">
      <c r="A31" s="1" t="s">
        <v>115</v>
      </c>
      <c r="B31" s="2" t="s">
        <v>115</v>
      </c>
      <c r="C31" s="2" t="s">
        <v>115</v>
      </c>
      <c r="E31" s="40" t="str">
        <f t="shared" si="0"/>
        <v>COCO</v>
      </c>
    </row>
    <row r="32" spans="1:5" x14ac:dyDescent="0.35">
      <c r="A32" s="1" t="s">
        <v>15</v>
      </c>
      <c r="B32" s="2" t="s">
        <v>15</v>
      </c>
      <c r="C32" s="2" t="s">
        <v>15</v>
      </c>
      <c r="E32" s="40" t="str">
        <f t="shared" si="0"/>
        <v>CPIN</v>
      </c>
    </row>
    <row r="33" spans="1:5" x14ac:dyDescent="0.35">
      <c r="A33" s="1" t="s">
        <v>54</v>
      </c>
      <c r="B33" s="2" t="s">
        <v>54</v>
      </c>
      <c r="C33" s="2" t="s">
        <v>54</v>
      </c>
      <c r="E33" s="40" t="str">
        <f t="shared" si="0"/>
        <v>CTBN</v>
      </c>
    </row>
    <row r="34" spans="1:5" x14ac:dyDescent="0.35">
      <c r="A34" s="1" t="s">
        <v>116</v>
      </c>
      <c r="B34" s="2" t="s">
        <v>116</v>
      </c>
      <c r="C34" s="2" t="s">
        <v>116</v>
      </c>
      <c r="E34" s="40" t="str">
        <f t="shared" ref="E34:E65" si="1">A34</f>
        <v>DLTA</v>
      </c>
    </row>
    <row r="35" spans="1:5" x14ac:dyDescent="0.35">
      <c r="A35" s="1" t="s">
        <v>117</v>
      </c>
      <c r="B35" s="2" t="s">
        <v>117</v>
      </c>
      <c r="C35" s="2" t="s">
        <v>117</v>
      </c>
      <c r="E35" s="40" t="str">
        <f t="shared" si="1"/>
        <v>DMND</v>
      </c>
    </row>
    <row r="36" spans="1:5" x14ac:dyDescent="0.35">
      <c r="A36" s="1" t="s">
        <v>31</v>
      </c>
      <c r="B36" s="2" t="s">
        <v>31</v>
      </c>
      <c r="C36" s="2" t="s">
        <v>31</v>
      </c>
      <c r="E36" s="40" t="str">
        <f t="shared" si="1"/>
        <v>DPNS</v>
      </c>
    </row>
    <row r="37" spans="1:5" x14ac:dyDescent="0.35">
      <c r="A37" s="1" t="s">
        <v>133</v>
      </c>
      <c r="B37" s="2" t="s">
        <v>133</v>
      </c>
      <c r="C37" s="2" t="s">
        <v>133</v>
      </c>
      <c r="E37" s="40" t="str">
        <f t="shared" si="1"/>
        <v>DVLA</v>
      </c>
    </row>
    <row r="38" spans="1:5" x14ac:dyDescent="0.35">
      <c r="A38" s="1" t="s">
        <v>32</v>
      </c>
      <c r="B38" s="2" t="s">
        <v>32</v>
      </c>
      <c r="C38" s="2" t="s">
        <v>32</v>
      </c>
      <c r="E38" s="40" t="str">
        <f t="shared" si="1"/>
        <v>EKAD</v>
      </c>
    </row>
    <row r="39" spans="1:5" x14ac:dyDescent="0.35">
      <c r="A39" s="1" t="s">
        <v>75</v>
      </c>
      <c r="B39" s="2" t="s">
        <v>75</v>
      </c>
      <c r="C39" s="2" t="s">
        <v>75</v>
      </c>
      <c r="E39" s="40" t="str">
        <f t="shared" si="1"/>
        <v>ERTX</v>
      </c>
    </row>
    <row r="40" spans="1:5" x14ac:dyDescent="0.35">
      <c r="A40" s="1" t="s">
        <v>20</v>
      </c>
      <c r="B40" s="2" t="s">
        <v>20</v>
      </c>
      <c r="C40" s="2" t="s">
        <v>20</v>
      </c>
      <c r="E40" s="40" t="str">
        <f t="shared" si="1"/>
        <v>ESIP</v>
      </c>
    </row>
    <row r="41" spans="1:5" x14ac:dyDescent="0.35">
      <c r="A41" s="1" t="s">
        <v>76</v>
      </c>
      <c r="B41" s="2" t="s">
        <v>76</v>
      </c>
      <c r="C41" s="2" t="s">
        <v>76</v>
      </c>
      <c r="E41" s="40" t="str">
        <f t="shared" si="1"/>
        <v>ESTI</v>
      </c>
    </row>
    <row r="42" spans="1:5" x14ac:dyDescent="0.35">
      <c r="A42" s="1" t="s">
        <v>33</v>
      </c>
      <c r="B42" s="2" t="s">
        <v>33</v>
      </c>
      <c r="C42" s="2" t="s">
        <v>33</v>
      </c>
      <c r="E42" s="40" t="str">
        <f t="shared" si="1"/>
        <v>ETWA</v>
      </c>
    </row>
    <row r="43" spans="1:5" x14ac:dyDescent="0.35">
      <c r="A43" s="1" t="s">
        <v>4</v>
      </c>
      <c r="B43" s="2" t="s">
        <v>4</v>
      </c>
      <c r="C43" s="2" t="s">
        <v>4</v>
      </c>
      <c r="E43" s="40" t="str">
        <f t="shared" si="1"/>
        <v>FASW</v>
      </c>
    </row>
    <row r="44" spans="1:5" x14ac:dyDescent="0.35">
      <c r="A44" s="1" t="s">
        <v>118</v>
      </c>
      <c r="B44" s="2" t="s">
        <v>118</v>
      </c>
      <c r="C44" s="2" t="s">
        <v>118</v>
      </c>
      <c r="E44" s="40" t="str">
        <f t="shared" si="1"/>
        <v>FOOD</v>
      </c>
    </row>
    <row r="45" spans="1:5" x14ac:dyDescent="0.35">
      <c r="A45" s="1" t="s">
        <v>23</v>
      </c>
      <c r="B45" s="2" t="s">
        <v>23</v>
      </c>
      <c r="C45" s="2" t="s">
        <v>23</v>
      </c>
      <c r="E45" s="40" t="str">
        <f t="shared" si="1"/>
        <v>FPNI</v>
      </c>
    </row>
    <row r="46" spans="1:5" x14ac:dyDescent="0.35">
      <c r="A46" s="1" t="s">
        <v>56</v>
      </c>
      <c r="B46" s="2" t="s">
        <v>56</v>
      </c>
      <c r="C46" s="2" t="s">
        <v>56</v>
      </c>
      <c r="E46" s="40" t="str">
        <f t="shared" si="1"/>
        <v>GDST</v>
      </c>
    </row>
    <row r="47" spans="1:5" x14ac:dyDescent="0.35">
      <c r="A47" s="1" t="s">
        <v>101</v>
      </c>
      <c r="B47" s="2" t="s">
        <v>101</v>
      </c>
      <c r="C47" s="2" t="s">
        <v>101</v>
      </c>
      <c r="E47" s="40" t="str">
        <f t="shared" si="1"/>
        <v>GDYR</v>
      </c>
    </row>
    <row r="48" spans="1:5" x14ac:dyDescent="0.35">
      <c r="A48" s="1" t="s">
        <v>142</v>
      </c>
      <c r="B48" s="2" t="s">
        <v>142</v>
      </c>
      <c r="C48" s="2" t="s">
        <v>142</v>
      </c>
      <c r="E48" s="40" t="str">
        <f t="shared" si="1"/>
        <v>GGRM</v>
      </c>
    </row>
    <row r="49" spans="1:5" x14ac:dyDescent="0.35">
      <c r="A49" s="1" t="s">
        <v>55</v>
      </c>
      <c r="B49" s="2" t="s">
        <v>55</v>
      </c>
      <c r="C49" s="2" t="s">
        <v>55</v>
      </c>
      <c r="E49" s="40" t="str">
        <f t="shared" si="1"/>
        <v>GGRP</v>
      </c>
    </row>
    <row r="50" spans="1:5" x14ac:dyDescent="0.35">
      <c r="A50" s="1" t="s">
        <v>102</v>
      </c>
      <c r="B50" s="2" t="s">
        <v>102</v>
      </c>
      <c r="C50" s="2" t="s">
        <v>102</v>
      </c>
      <c r="E50" s="40" t="str">
        <f t="shared" si="1"/>
        <v>GJTL</v>
      </c>
    </row>
    <row r="51" spans="1:5" x14ac:dyDescent="0.35">
      <c r="A51" s="1" t="s">
        <v>68</v>
      </c>
      <c r="B51" s="2" t="s">
        <v>68</v>
      </c>
      <c r="C51" s="2" t="s">
        <v>68</v>
      </c>
      <c r="E51" s="40" t="str">
        <f t="shared" si="1"/>
        <v>GMFI</v>
      </c>
    </row>
    <row r="52" spans="1:5" x14ac:dyDescent="0.35">
      <c r="A52" s="1" t="s">
        <v>119</v>
      </c>
      <c r="B52" s="2" t="s">
        <v>119</v>
      </c>
      <c r="C52" s="2" t="s">
        <v>119</v>
      </c>
      <c r="E52" s="40" t="str">
        <f t="shared" si="1"/>
        <v>GOOD</v>
      </c>
    </row>
    <row r="53" spans="1:5" x14ac:dyDescent="0.35">
      <c r="A53" s="1" t="s">
        <v>77</v>
      </c>
      <c r="B53" s="2" t="s">
        <v>77</v>
      </c>
      <c r="C53" s="2" t="s">
        <v>77</v>
      </c>
      <c r="E53" s="40" t="str">
        <f t="shared" si="1"/>
        <v>HDTX</v>
      </c>
    </row>
    <row r="54" spans="1:5" x14ac:dyDescent="0.35">
      <c r="A54" s="1" t="s">
        <v>143</v>
      </c>
      <c r="B54" s="2" t="s">
        <v>143</v>
      </c>
      <c r="C54" s="2" t="s">
        <v>143</v>
      </c>
      <c r="E54" s="40" t="str">
        <f t="shared" si="1"/>
        <v>HMSP</v>
      </c>
    </row>
    <row r="55" spans="1:5" x14ac:dyDescent="0.35">
      <c r="A55" s="1" t="s">
        <v>120</v>
      </c>
      <c r="B55" s="2" t="s">
        <v>120</v>
      </c>
      <c r="C55" s="2" t="s">
        <v>120</v>
      </c>
      <c r="E55" s="40" t="str">
        <f t="shared" si="1"/>
        <v>HOKI</v>
      </c>
    </row>
    <row r="56" spans="1:5" x14ac:dyDescent="0.35">
      <c r="A56" s="1" t="s">
        <v>114</v>
      </c>
      <c r="B56" s="2" t="s">
        <v>114</v>
      </c>
      <c r="C56" s="2" t="s">
        <v>114</v>
      </c>
      <c r="E56" s="40" t="str">
        <f t="shared" si="1"/>
        <v>ICBP</v>
      </c>
    </row>
    <row r="57" spans="1:5" x14ac:dyDescent="0.35">
      <c r="A57" s="1" t="s">
        <v>39</v>
      </c>
      <c r="B57" s="2" t="s">
        <v>39</v>
      </c>
      <c r="C57" s="2" t="s">
        <v>39</v>
      </c>
      <c r="E57" s="40" t="str">
        <f t="shared" si="1"/>
        <v>IFII</v>
      </c>
    </row>
    <row r="58" spans="1:5" x14ac:dyDescent="0.35">
      <c r="A58" s="1" t="s">
        <v>21</v>
      </c>
      <c r="B58" s="2" t="s">
        <v>21</v>
      </c>
      <c r="C58" s="2" t="s">
        <v>21</v>
      </c>
      <c r="E58" s="40" t="str">
        <f t="shared" si="1"/>
        <v>IGAR</v>
      </c>
    </row>
    <row r="59" spans="1:5" x14ac:dyDescent="0.35">
      <c r="A59" s="1" t="s">
        <v>121</v>
      </c>
      <c r="B59" s="2" t="s">
        <v>121</v>
      </c>
      <c r="C59" s="2" t="s">
        <v>121</v>
      </c>
      <c r="E59" s="40" t="str">
        <f t="shared" si="1"/>
        <v>IKAN</v>
      </c>
    </row>
    <row r="60" spans="1:5" x14ac:dyDescent="0.35">
      <c r="A60" s="1" t="s">
        <v>93</v>
      </c>
      <c r="B60" s="2" t="s">
        <v>93</v>
      </c>
      <c r="C60" s="2" t="s">
        <v>93</v>
      </c>
      <c r="E60" s="40" t="str">
        <f t="shared" si="1"/>
        <v>IKBI</v>
      </c>
    </row>
    <row r="61" spans="1:5" x14ac:dyDescent="0.35">
      <c r="A61" s="1" t="s">
        <v>103</v>
      </c>
      <c r="B61" s="2" t="s">
        <v>103</v>
      </c>
      <c r="C61" s="2" t="s">
        <v>103</v>
      </c>
      <c r="E61" s="40" t="str">
        <f t="shared" si="1"/>
        <v>IMAS</v>
      </c>
    </row>
    <row r="62" spans="1:5" x14ac:dyDescent="0.35">
      <c r="A62" s="1" t="s">
        <v>22</v>
      </c>
      <c r="B62" s="2" t="s">
        <v>22</v>
      </c>
      <c r="C62" s="2" t="s">
        <v>22</v>
      </c>
      <c r="E62" s="40" t="str">
        <f t="shared" si="1"/>
        <v>IMPC</v>
      </c>
    </row>
    <row r="63" spans="1:5" x14ac:dyDescent="0.35">
      <c r="A63" s="1" t="s">
        <v>134</v>
      </c>
      <c r="B63" s="2" t="s">
        <v>134</v>
      </c>
      <c r="C63" s="2" t="s">
        <v>134</v>
      </c>
      <c r="E63" s="40" t="str">
        <f t="shared" si="1"/>
        <v>INAF</v>
      </c>
    </row>
    <row r="64" spans="1:5" x14ac:dyDescent="0.35">
      <c r="A64" s="1" t="s">
        <v>57</v>
      </c>
      <c r="B64" s="2" t="s">
        <v>57</v>
      </c>
      <c r="C64" s="2" t="s">
        <v>57</v>
      </c>
      <c r="E64" s="40" t="str">
        <f t="shared" si="1"/>
        <v>INAI</v>
      </c>
    </row>
    <row r="65" spans="1:5" x14ac:dyDescent="0.35">
      <c r="A65" s="1" t="s">
        <v>35</v>
      </c>
      <c r="B65" s="2" t="s">
        <v>35</v>
      </c>
      <c r="C65" s="2" t="s">
        <v>35</v>
      </c>
      <c r="E65" s="40" t="str">
        <f t="shared" si="1"/>
        <v>INCI</v>
      </c>
    </row>
    <row r="66" spans="1:5" x14ac:dyDescent="0.35">
      <c r="A66" s="1" t="s">
        <v>122</v>
      </c>
      <c r="B66" s="2" t="s">
        <v>122</v>
      </c>
      <c r="C66" s="2" t="s">
        <v>122</v>
      </c>
      <c r="E66" s="40" t="str">
        <f t="shared" ref="E66:E97" si="2">A66</f>
        <v>INDF</v>
      </c>
    </row>
    <row r="67" spans="1:5" x14ac:dyDescent="0.35">
      <c r="A67" s="1" t="s">
        <v>104</v>
      </c>
      <c r="B67" s="2" t="s">
        <v>104</v>
      </c>
      <c r="C67" s="2" t="s">
        <v>104</v>
      </c>
      <c r="E67" s="40" t="str">
        <f t="shared" si="2"/>
        <v>INDS</v>
      </c>
    </row>
    <row r="68" spans="1:5" x14ac:dyDescent="0.35">
      <c r="A68" s="1" t="s">
        <v>5</v>
      </c>
      <c r="B68" s="2" t="s">
        <v>5</v>
      </c>
      <c r="C68" s="2" t="s">
        <v>5</v>
      </c>
      <c r="E68" s="40" t="str">
        <f t="shared" si="2"/>
        <v>INKP</v>
      </c>
    </row>
    <row r="69" spans="1:5" x14ac:dyDescent="0.35">
      <c r="A69" s="1" t="s">
        <v>3</v>
      </c>
      <c r="B69" s="2" t="s">
        <v>3</v>
      </c>
      <c r="C69" s="2" t="s">
        <v>3</v>
      </c>
      <c r="E69" s="40" t="str">
        <f t="shared" si="2"/>
        <v>INRU</v>
      </c>
    </row>
    <row r="70" spans="1:5" x14ac:dyDescent="0.35">
      <c r="A70" s="1" t="s">
        <v>8</v>
      </c>
      <c r="B70" s="2" t="s">
        <v>8</v>
      </c>
      <c r="C70" s="2" t="s">
        <v>8</v>
      </c>
      <c r="E70" s="40" t="str">
        <f t="shared" si="2"/>
        <v>INTP</v>
      </c>
    </row>
    <row r="71" spans="1:5" x14ac:dyDescent="0.35">
      <c r="A71" s="1" t="s">
        <v>24</v>
      </c>
      <c r="B71" s="2" t="s">
        <v>24</v>
      </c>
      <c r="C71" s="2" t="s">
        <v>24</v>
      </c>
      <c r="E71" s="40" t="str">
        <f t="shared" si="2"/>
        <v>IPOL</v>
      </c>
    </row>
    <row r="72" spans="1:5" x14ac:dyDescent="0.35">
      <c r="A72" s="1" t="s">
        <v>59</v>
      </c>
      <c r="B72" s="2" t="s">
        <v>59</v>
      </c>
      <c r="C72" s="2" t="s">
        <v>59</v>
      </c>
      <c r="E72" s="40" t="str">
        <f t="shared" si="2"/>
        <v>ISSP</v>
      </c>
    </row>
    <row r="73" spans="1:5" x14ac:dyDescent="0.35">
      <c r="A73" s="1" t="s">
        <v>144</v>
      </c>
      <c r="B73" s="2" t="s">
        <v>144</v>
      </c>
      <c r="C73" s="2" t="s">
        <v>144</v>
      </c>
      <c r="E73" s="40" t="str">
        <f t="shared" si="2"/>
        <v>ITIC</v>
      </c>
    </row>
    <row r="74" spans="1:5" x14ac:dyDescent="0.35">
      <c r="A74" s="1" t="s">
        <v>92</v>
      </c>
      <c r="B74" s="2" t="s">
        <v>92</v>
      </c>
      <c r="C74" s="2" t="s">
        <v>92</v>
      </c>
      <c r="E74" s="40" t="str">
        <f t="shared" si="2"/>
        <v>JECC</v>
      </c>
    </row>
    <row r="75" spans="1:5" x14ac:dyDescent="0.35">
      <c r="A75" s="1" t="s">
        <v>60</v>
      </c>
      <c r="B75" s="2" t="s">
        <v>154</v>
      </c>
      <c r="C75" s="2" t="s">
        <v>154</v>
      </c>
      <c r="E75" s="40" t="str">
        <f t="shared" si="2"/>
        <v>JKSW</v>
      </c>
    </row>
    <row r="76" spans="1:5" x14ac:dyDescent="0.35">
      <c r="A76" s="1" t="s">
        <v>14</v>
      </c>
      <c r="B76" s="2" t="s">
        <v>14</v>
      </c>
      <c r="C76" s="2" t="s">
        <v>14</v>
      </c>
      <c r="E76" s="40" t="str">
        <f t="shared" si="2"/>
        <v>JPFA</v>
      </c>
    </row>
    <row r="77" spans="1:5" x14ac:dyDescent="0.35">
      <c r="A77" s="1" t="s">
        <v>89</v>
      </c>
      <c r="B77" s="2" t="s">
        <v>89</v>
      </c>
      <c r="C77" s="2" t="s">
        <v>89</v>
      </c>
      <c r="E77" s="40" t="str">
        <f t="shared" si="2"/>
        <v>JSKY</v>
      </c>
    </row>
    <row r="78" spans="1:5" x14ac:dyDescent="0.35">
      <c r="A78" s="1" t="s">
        <v>135</v>
      </c>
      <c r="B78" s="2" t="s">
        <v>135</v>
      </c>
      <c r="C78" s="2" t="s">
        <v>135</v>
      </c>
      <c r="E78" s="40" t="str">
        <f t="shared" si="2"/>
        <v>KAEF</v>
      </c>
    </row>
    <row r="79" spans="1:5" x14ac:dyDescent="0.35">
      <c r="A79" s="1" t="s">
        <v>94</v>
      </c>
      <c r="B79" s="2" t="s">
        <v>94</v>
      </c>
      <c r="C79" s="2" t="s">
        <v>94</v>
      </c>
      <c r="E79" s="40" t="str">
        <f t="shared" si="2"/>
        <v>KBLI</v>
      </c>
    </row>
    <row r="80" spans="1:5" x14ac:dyDescent="0.35">
      <c r="A80" s="1" t="s">
        <v>2</v>
      </c>
      <c r="B80" s="2" t="s">
        <v>2</v>
      </c>
      <c r="C80" s="2" t="s">
        <v>2</v>
      </c>
      <c r="E80" s="40" t="str">
        <f t="shared" si="2"/>
        <v>KBRI</v>
      </c>
    </row>
    <row r="81" spans="1:5" x14ac:dyDescent="0.35">
      <c r="A81" s="1" t="s">
        <v>123</v>
      </c>
      <c r="B81" s="2" t="s">
        <v>123</v>
      </c>
      <c r="C81" s="2" t="s">
        <v>123</v>
      </c>
      <c r="E81" s="40" t="str">
        <f t="shared" si="2"/>
        <v>KEJU</v>
      </c>
    </row>
    <row r="82" spans="1:5" x14ac:dyDescent="0.35">
      <c r="A82" s="1" t="s">
        <v>45</v>
      </c>
      <c r="B82" s="2" t="s">
        <v>45</v>
      </c>
      <c r="C82" s="2" t="s">
        <v>45</v>
      </c>
      <c r="E82" s="40" t="str">
        <f t="shared" si="2"/>
        <v>KIAS</v>
      </c>
    </row>
    <row r="83" spans="1:5" x14ac:dyDescent="0.35">
      <c r="A83" s="1" t="s">
        <v>147</v>
      </c>
      <c r="B83" s="2" t="s">
        <v>147</v>
      </c>
      <c r="C83" s="2" t="s">
        <v>147</v>
      </c>
      <c r="E83" s="40" t="str">
        <f t="shared" si="2"/>
        <v>KINO</v>
      </c>
    </row>
    <row r="84" spans="1:5" x14ac:dyDescent="0.35">
      <c r="A84" s="1" t="s">
        <v>136</v>
      </c>
      <c r="B84" s="2" t="s">
        <v>157</v>
      </c>
      <c r="C84" s="2" t="s">
        <v>157</v>
      </c>
      <c r="E84" s="40" t="str">
        <f t="shared" si="2"/>
        <v>KLBF</v>
      </c>
    </row>
    <row r="85" spans="1:5" x14ac:dyDescent="0.35">
      <c r="A85" s="1" t="s">
        <v>71</v>
      </c>
      <c r="B85" s="2" t="s">
        <v>71</v>
      </c>
      <c r="C85" s="2" t="s">
        <v>71</v>
      </c>
      <c r="E85" s="40" t="str">
        <f t="shared" si="2"/>
        <v>KPAL</v>
      </c>
    </row>
    <row r="86" spans="1:5" x14ac:dyDescent="0.35">
      <c r="A86" s="1" t="s">
        <v>148</v>
      </c>
      <c r="B86" s="2" t="s">
        <v>148</v>
      </c>
      <c r="C86" s="2" t="s">
        <v>148</v>
      </c>
      <c r="E86" s="40" t="str">
        <f t="shared" si="2"/>
        <v>KPAS</v>
      </c>
    </row>
    <row r="87" spans="1:5" x14ac:dyDescent="0.35">
      <c r="A87" s="1" t="s">
        <v>70</v>
      </c>
      <c r="B87" s="2" t="s">
        <v>70</v>
      </c>
      <c r="C87" s="2" t="s">
        <v>70</v>
      </c>
      <c r="E87" s="40" t="str">
        <f t="shared" si="2"/>
        <v>KRAH</v>
      </c>
    </row>
    <row r="88" spans="1:5" x14ac:dyDescent="0.35">
      <c r="A88" s="1" t="s">
        <v>58</v>
      </c>
      <c r="B88" s="2" t="s">
        <v>58</v>
      </c>
      <c r="C88" s="2" t="s">
        <v>58</v>
      </c>
      <c r="E88" s="40" t="str">
        <f t="shared" si="2"/>
        <v>KRAS</v>
      </c>
    </row>
    <row r="89" spans="1:5" x14ac:dyDescent="0.35">
      <c r="A89" s="1" t="s">
        <v>61</v>
      </c>
      <c r="B89" s="2" t="s">
        <v>61</v>
      </c>
      <c r="C89" s="2" t="s">
        <v>61</v>
      </c>
      <c r="E89" s="40" t="str">
        <f t="shared" si="2"/>
        <v>LION</v>
      </c>
    </row>
    <row r="90" spans="1:5" x14ac:dyDescent="0.35">
      <c r="A90" s="1" t="s">
        <v>62</v>
      </c>
      <c r="B90" s="2" t="s">
        <v>62</v>
      </c>
      <c r="C90" s="2" t="s">
        <v>62</v>
      </c>
      <c r="E90" s="40" t="str">
        <f t="shared" si="2"/>
        <v>LMSH</v>
      </c>
    </row>
    <row r="91" spans="1:5" x14ac:dyDescent="0.35">
      <c r="A91" s="1" t="s">
        <v>17</v>
      </c>
      <c r="B91" s="2" t="s">
        <v>17</v>
      </c>
      <c r="C91" s="2" t="s">
        <v>17</v>
      </c>
      <c r="E91" s="40" t="str">
        <f t="shared" si="2"/>
        <v>MAIN</v>
      </c>
    </row>
    <row r="92" spans="1:5" x14ac:dyDescent="0.35">
      <c r="A92" s="1" t="s">
        <v>47</v>
      </c>
      <c r="B92" s="2" t="s">
        <v>47</v>
      </c>
      <c r="C92" s="2" t="s">
        <v>47</v>
      </c>
      <c r="E92" s="40" t="str">
        <f t="shared" si="2"/>
        <v>MARK</v>
      </c>
    </row>
    <row r="93" spans="1:5" x14ac:dyDescent="0.35">
      <c r="A93" s="1" t="s">
        <v>149</v>
      </c>
      <c r="B93" s="2" t="s">
        <v>149</v>
      </c>
      <c r="C93" s="2" t="s">
        <v>149</v>
      </c>
      <c r="E93" s="40" t="str">
        <f t="shared" si="2"/>
        <v>MBTO</v>
      </c>
    </row>
    <row r="94" spans="1:5" x14ac:dyDescent="0.35">
      <c r="A94" s="1" t="s">
        <v>137</v>
      </c>
      <c r="B94" s="2" t="s">
        <v>137</v>
      </c>
      <c r="C94" s="2" t="s">
        <v>137</v>
      </c>
      <c r="E94" s="40" t="str">
        <f t="shared" si="2"/>
        <v>MERK</v>
      </c>
    </row>
    <row r="95" spans="1:5" x14ac:dyDescent="0.35">
      <c r="A95" s="1" t="s">
        <v>124</v>
      </c>
      <c r="B95" s="2" t="s">
        <v>124</v>
      </c>
      <c r="C95" s="2" t="s">
        <v>124</v>
      </c>
      <c r="E95" s="40" t="str">
        <f t="shared" si="2"/>
        <v>MLBI</v>
      </c>
    </row>
    <row r="96" spans="1:5" x14ac:dyDescent="0.35">
      <c r="A96" s="1" t="s">
        <v>49</v>
      </c>
      <c r="B96" s="2" t="s">
        <v>49</v>
      </c>
      <c r="C96" s="2" t="s">
        <v>49</v>
      </c>
      <c r="E96" s="40" t="str">
        <f t="shared" si="2"/>
        <v>MLIA</v>
      </c>
    </row>
    <row r="97" spans="1:5" x14ac:dyDescent="0.35">
      <c r="A97" s="1" t="s">
        <v>37</v>
      </c>
      <c r="B97" s="2" t="s">
        <v>37</v>
      </c>
      <c r="C97" s="2" t="s">
        <v>37</v>
      </c>
      <c r="E97" s="40" t="str">
        <f t="shared" si="2"/>
        <v>MOLI</v>
      </c>
    </row>
    <row r="98" spans="1:5" x14ac:dyDescent="0.35">
      <c r="A98" s="1" t="s">
        <v>150</v>
      </c>
      <c r="B98" s="2" t="s">
        <v>150</v>
      </c>
      <c r="C98" s="2" t="s">
        <v>150</v>
      </c>
      <c r="E98" s="40" t="str">
        <f t="shared" ref="E98:E129" si="3">A98</f>
        <v>MRAT</v>
      </c>
    </row>
    <row r="99" spans="1:5" x14ac:dyDescent="0.35">
      <c r="A99" s="1" t="s">
        <v>125</v>
      </c>
      <c r="B99" s="2" t="s">
        <v>125</v>
      </c>
      <c r="C99" s="2" t="s">
        <v>125</v>
      </c>
      <c r="E99" s="40" t="str">
        <f t="shared" si="3"/>
        <v>MYOR</v>
      </c>
    </row>
    <row r="100" spans="1:5" x14ac:dyDescent="0.35">
      <c r="A100" s="1" t="s">
        <v>79</v>
      </c>
      <c r="B100" s="2" t="s">
        <v>79</v>
      </c>
      <c r="C100" s="2" t="s">
        <v>79</v>
      </c>
      <c r="E100" s="40" t="str">
        <f t="shared" si="3"/>
        <v>MYTX</v>
      </c>
    </row>
    <row r="101" spans="1:5" x14ac:dyDescent="0.35">
      <c r="A101" s="1" t="s">
        <v>65</v>
      </c>
      <c r="B101" s="2" t="s">
        <v>65</v>
      </c>
      <c r="C101" s="2" t="s">
        <v>65</v>
      </c>
      <c r="E101" s="40" t="str">
        <f t="shared" si="3"/>
        <v>NIKL</v>
      </c>
    </row>
    <row r="102" spans="1:5" x14ac:dyDescent="0.35">
      <c r="A102" s="1" t="s">
        <v>105</v>
      </c>
      <c r="B102" s="2" t="s">
        <v>105</v>
      </c>
      <c r="C102" s="2" t="s">
        <v>105</v>
      </c>
      <c r="E102" s="40" t="str">
        <f t="shared" si="3"/>
        <v>NIPS</v>
      </c>
    </row>
    <row r="103" spans="1:5" x14ac:dyDescent="0.35">
      <c r="A103" s="1" t="s">
        <v>126</v>
      </c>
      <c r="B103" s="2" t="s">
        <v>126</v>
      </c>
      <c r="C103" s="2" t="s">
        <v>126</v>
      </c>
      <c r="E103" s="40" t="str">
        <f t="shared" si="3"/>
        <v>PANI</v>
      </c>
    </row>
    <row r="104" spans="1:5" x14ac:dyDescent="0.35">
      <c r="A104" s="1" t="s">
        <v>26</v>
      </c>
      <c r="B104" s="2" t="s">
        <v>26</v>
      </c>
      <c r="C104" s="2" t="s">
        <v>26</v>
      </c>
      <c r="E104" s="40" t="str">
        <f t="shared" si="3"/>
        <v>PBID</v>
      </c>
    </row>
    <row r="105" spans="1:5" x14ac:dyDescent="0.35">
      <c r="A105" s="1" t="s">
        <v>78</v>
      </c>
      <c r="B105" s="2" t="s">
        <v>78</v>
      </c>
      <c r="C105" s="2" t="s">
        <v>78</v>
      </c>
      <c r="E105" s="40" t="str">
        <f t="shared" si="3"/>
        <v>PBRX</v>
      </c>
    </row>
    <row r="106" spans="1:5" x14ac:dyDescent="0.35">
      <c r="A106" s="1" t="s">
        <v>127</v>
      </c>
      <c r="B106" s="2" t="s">
        <v>127</v>
      </c>
      <c r="C106" s="2" t="s">
        <v>127</v>
      </c>
      <c r="E106" s="40" t="str">
        <f t="shared" si="3"/>
        <v>PCAR</v>
      </c>
    </row>
    <row r="107" spans="1:5" x14ac:dyDescent="0.35">
      <c r="A107" s="1" t="s">
        <v>138</v>
      </c>
      <c r="B107" s="2" t="s">
        <v>138</v>
      </c>
      <c r="C107" s="2" t="s">
        <v>138</v>
      </c>
      <c r="E107" s="40" t="str">
        <f t="shared" si="3"/>
        <v>PEHA</v>
      </c>
    </row>
    <row r="108" spans="1:5" x14ac:dyDescent="0.35">
      <c r="A108" s="1" t="s">
        <v>63</v>
      </c>
      <c r="B108" s="2" t="s">
        <v>155</v>
      </c>
      <c r="C108" s="2" t="s">
        <v>155</v>
      </c>
      <c r="E108" s="40" t="str">
        <f t="shared" si="3"/>
        <v>PICO</v>
      </c>
    </row>
    <row r="109" spans="1:5" x14ac:dyDescent="0.35">
      <c r="A109" s="1" t="s">
        <v>80</v>
      </c>
      <c r="B109" s="2" t="s">
        <v>80</v>
      </c>
      <c r="C109" s="2" t="s">
        <v>80</v>
      </c>
      <c r="E109" s="40" t="str">
        <f t="shared" si="3"/>
        <v>POLU</v>
      </c>
    </row>
    <row r="110" spans="1:5" x14ac:dyDescent="0.35">
      <c r="A110" s="1" t="s">
        <v>82</v>
      </c>
      <c r="B110" s="2" t="s">
        <v>82</v>
      </c>
      <c r="C110" s="2" t="s">
        <v>82</v>
      </c>
      <c r="E110" s="40" t="str">
        <f t="shared" si="3"/>
        <v>POLY</v>
      </c>
    </row>
    <row r="111" spans="1:5" x14ac:dyDescent="0.35">
      <c r="A111" s="1" t="s">
        <v>106</v>
      </c>
      <c r="B111" s="2" t="s">
        <v>106</v>
      </c>
      <c r="C111" s="2" t="s">
        <v>106</v>
      </c>
      <c r="E111" s="40" t="str">
        <f t="shared" si="3"/>
        <v>PRAS</v>
      </c>
    </row>
    <row r="112" spans="1:5" x14ac:dyDescent="0.35">
      <c r="A112" s="1" t="s">
        <v>128</v>
      </c>
      <c r="B112" s="2" t="s">
        <v>128</v>
      </c>
      <c r="C112" s="2" t="s">
        <v>128</v>
      </c>
      <c r="E112" s="40" t="str">
        <f t="shared" si="3"/>
        <v>PSGO</v>
      </c>
    </row>
    <row r="113" spans="1:5" x14ac:dyDescent="0.35">
      <c r="A113" s="1" t="s">
        <v>64</v>
      </c>
      <c r="B113" s="2" t="s">
        <v>64</v>
      </c>
      <c r="C113" s="2" t="s">
        <v>64</v>
      </c>
      <c r="E113" s="40" t="str">
        <f t="shared" si="3"/>
        <v>PURE</v>
      </c>
    </row>
    <row r="114" spans="1:5" x14ac:dyDescent="0.35">
      <c r="A114" s="1" t="s">
        <v>139</v>
      </c>
      <c r="B114" s="2" t="s">
        <v>139</v>
      </c>
      <c r="C114" s="2" t="s">
        <v>139</v>
      </c>
      <c r="E114" s="40" t="str">
        <f t="shared" si="3"/>
        <v>PYFA</v>
      </c>
    </row>
    <row r="115" spans="1:5" x14ac:dyDescent="0.35">
      <c r="A115" s="1" t="s">
        <v>129</v>
      </c>
      <c r="B115" s="2" t="s">
        <v>129</v>
      </c>
      <c r="C115" s="2" t="s">
        <v>129</v>
      </c>
      <c r="E115" s="40" t="str">
        <f t="shared" si="3"/>
        <v>ROTI</v>
      </c>
    </row>
    <row r="116" spans="1:5" x14ac:dyDescent="0.35">
      <c r="A116" s="1" t="s">
        <v>95</v>
      </c>
      <c r="B116" s="2" t="s">
        <v>95</v>
      </c>
      <c r="C116" s="2" t="s">
        <v>95</v>
      </c>
      <c r="E116" s="40" t="str">
        <f t="shared" si="3"/>
        <v>SCCO</v>
      </c>
    </row>
    <row r="117" spans="1:5" x14ac:dyDescent="0.35">
      <c r="A117" s="1" t="s">
        <v>140</v>
      </c>
      <c r="B117" s="2" t="s">
        <v>140</v>
      </c>
      <c r="C117" s="2" t="s">
        <v>140</v>
      </c>
      <c r="E117" s="40" t="str">
        <f t="shared" si="3"/>
        <v>SIDO</v>
      </c>
    </row>
    <row r="118" spans="1:5" x14ac:dyDescent="0.35">
      <c r="A118" s="1" t="s">
        <v>40</v>
      </c>
      <c r="B118" s="2" t="s">
        <v>40</v>
      </c>
      <c r="C118" s="2" t="s">
        <v>40</v>
      </c>
      <c r="E118" s="40" t="str">
        <f t="shared" si="3"/>
        <v>SINI</v>
      </c>
    </row>
    <row r="119" spans="1:5" x14ac:dyDescent="0.35">
      <c r="A119" s="1" t="s">
        <v>16</v>
      </c>
      <c r="B119" s="2" t="s">
        <v>16</v>
      </c>
      <c r="C119" s="2" t="s">
        <v>16</v>
      </c>
      <c r="E119" s="40" t="str">
        <f t="shared" si="3"/>
        <v>SIPD</v>
      </c>
    </row>
    <row r="120" spans="1:5" x14ac:dyDescent="0.35">
      <c r="A120" s="1" t="s">
        <v>130</v>
      </c>
      <c r="B120" s="2" t="s">
        <v>130</v>
      </c>
      <c r="C120" s="2" t="s">
        <v>130</v>
      </c>
      <c r="E120" s="40" t="str">
        <f t="shared" si="3"/>
        <v>SKBM</v>
      </c>
    </row>
    <row r="121" spans="1:5" x14ac:dyDescent="0.35">
      <c r="A121" s="1" t="s">
        <v>131</v>
      </c>
      <c r="B121" s="2" t="s">
        <v>131</v>
      </c>
      <c r="C121" s="2" t="s">
        <v>131</v>
      </c>
      <c r="E121" s="40" t="str">
        <f t="shared" si="3"/>
        <v>SKLT</v>
      </c>
    </row>
    <row r="122" spans="1:5" x14ac:dyDescent="0.35">
      <c r="A122" s="1" t="s">
        <v>90</v>
      </c>
      <c r="B122" s="2" t="s">
        <v>90</v>
      </c>
      <c r="C122" s="2" t="s">
        <v>90</v>
      </c>
      <c r="E122" s="40" t="str">
        <f t="shared" si="3"/>
        <v>SLIS</v>
      </c>
    </row>
    <row r="123" spans="1:5" x14ac:dyDescent="0.35">
      <c r="A123" s="1" t="s">
        <v>10</v>
      </c>
      <c r="B123" s="2" t="s">
        <v>10</v>
      </c>
      <c r="C123" s="2" t="s">
        <v>10</v>
      </c>
      <c r="E123" s="40" t="str">
        <f t="shared" si="3"/>
        <v>SMBR</v>
      </c>
    </row>
    <row r="124" spans="1:5" x14ac:dyDescent="0.35">
      <c r="A124" s="1" t="s">
        <v>9</v>
      </c>
      <c r="B124" s="2" t="s">
        <v>9</v>
      </c>
      <c r="C124" s="2" t="s">
        <v>9</v>
      </c>
      <c r="E124" s="40" t="str">
        <f t="shared" si="3"/>
        <v>SMCB</v>
      </c>
    </row>
    <row r="125" spans="1:5" x14ac:dyDescent="0.35">
      <c r="A125" s="1" t="s">
        <v>12</v>
      </c>
      <c r="B125" s="2" t="s">
        <v>12</v>
      </c>
      <c r="C125" s="2" t="s">
        <v>12</v>
      </c>
      <c r="E125" s="40" t="str">
        <f t="shared" si="3"/>
        <v>SMGR</v>
      </c>
    </row>
    <row r="126" spans="1:5" x14ac:dyDescent="0.35">
      <c r="A126" s="1" t="s">
        <v>25</v>
      </c>
      <c r="B126" s="2" t="s">
        <v>156</v>
      </c>
      <c r="C126" s="2" t="s">
        <v>25</v>
      </c>
      <c r="E126" s="40" t="str">
        <f t="shared" si="3"/>
        <v>SMKL</v>
      </c>
    </row>
    <row r="127" spans="1:5" x14ac:dyDescent="0.35">
      <c r="A127" s="1" t="s">
        <v>107</v>
      </c>
      <c r="B127" s="2" t="s">
        <v>107</v>
      </c>
      <c r="C127" s="2" t="s">
        <v>107</v>
      </c>
      <c r="E127" s="40" t="str">
        <f t="shared" si="3"/>
        <v>SMSM</v>
      </c>
    </row>
    <row r="128" spans="1:5" x14ac:dyDescent="0.35">
      <c r="A128" s="1" t="s">
        <v>6</v>
      </c>
      <c r="B128" s="2" t="s">
        <v>6</v>
      </c>
      <c r="C128" s="2" t="s">
        <v>6</v>
      </c>
      <c r="E128" s="40" t="str">
        <f t="shared" si="3"/>
        <v>SPMA</v>
      </c>
    </row>
    <row r="129" spans="1:8" x14ac:dyDescent="0.35">
      <c r="A129" s="1" t="s">
        <v>81</v>
      </c>
      <c r="B129" s="2" t="s">
        <v>81</v>
      </c>
      <c r="C129" s="2" t="s">
        <v>81</v>
      </c>
      <c r="E129" s="40" t="str">
        <f t="shared" si="3"/>
        <v>SRIL</v>
      </c>
    </row>
    <row r="130" spans="1:8" x14ac:dyDescent="0.35">
      <c r="A130" s="1" t="s">
        <v>36</v>
      </c>
      <c r="B130" s="2" t="s">
        <v>36</v>
      </c>
      <c r="C130" s="2" t="s">
        <v>36</v>
      </c>
      <c r="E130" s="40" t="str">
        <f t="shared" ref="E130:E154" si="4">A130</f>
        <v>SRSN</v>
      </c>
    </row>
    <row r="131" spans="1:8" x14ac:dyDescent="0.35">
      <c r="A131" s="1" t="s">
        <v>83</v>
      </c>
      <c r="B131" s="2" t="s">
        <v>83</v>
      </c>
      <c r="C131" s="2" t="s">
        <v>83</v>
      </c>
      <c r="E131" s="40" t="str">
        <f t="shared" si="4"/>
        <v>SSTM</v>
      </c>
    </row>
    <row r="132" spans="1:8" x14ac:dyDescent="0.35">
      <c r="A132" s="1" t="s">
        <v>84</v>
      </c>
      <c r="B132" s="2" t="s">
        <v>84</v>
      </c>
      <c r="C132" s="2" t="s">
        <v>84</v>
      </c>
      <c r="E132" s="40" t="str">
        <f t="shared" si="4"/>
        <v>STAR</v>
      </c>
    </row>
    <row r="133" spans="1:8" x14ac:dyDescent="0.35">
      <c r="A133" s="1" t="s">
        <v>132</v>
      </c>
      <c r="B133" s="2" t="s">
        <v>132</v>
      </c>
      <c r="C133" s="2" t="s">
        <v>132</v>
      </c>
      <c r="E133" s="40" t="str">
        <f t="shared" si="4"/>
        <v>STTP</v>
      </c>
    </row>
    <row r="134" spans="1:8" x14ac:dyDescent="0.35">
      <c r="A134" s="1" t="s">
        <v>41</v>
      </c>
      <c r="B134" s="2" t="s">
        <v>41</v>
      </c>
      <c r="C134" s="2" t="s">
        <v>41</v>
      </c>
      <c r="E134" s="40" t="str">
        <f t="shared" si="4"/>
        <v>SULI</v>
      </c>
    </row>
    <row r="135" spans="1:8" x14ac:dyDescent="0.35">
      <c r="A135" s="1" t="s">
        <v>7</v>
      </c>
      <c r="B135" s="2" t="s">
        <v>7</v>
      </c>
      <c r="C135" s="2" t="s">
        <v>7</v>
      </c>
      <c r="E135" s="40" t="str">
        <f t="shared" si="4"/>
        <v>SWAT</v>
      </c>
    </row>
    <row r="136" spans="1:8" x14ac:dyDescent="0.35">
      <c r="A136" s="1" t="s">
        <v>28</v>
      </c>
      <c r="B136" s="2" t="s">
        <v>28</v>
      </c>
      <c r="C136" s="2" t="s">
        <v>28</v>
      </c>
      <c r="E136" s="40" t="str">
        <f t="shared" si="4"/>
        <v>TALF</v>
      </c>
    </row>
    <row r="137" spans="1:8" x14ac:dyDescent="0.35">
      <c r="A137" s="1" t="s">
        <v>66</v>
      </c>
      <c r="B137" s="2" t="s">
        <v>66</v>
      </c>
      <c r="C137" s="2" t="s">
        <v>66</v>
      </c>
      <c r="E137" s="40" t="str">
        <f t="shared" si="4"/>
        <v>TBMS</v>
      </c>
    </row>
    <row r="138" spans="1:8" x14ac:dyDescent="0.35">
      <c r="A138" s="1" t="s">
        <v>151</v>
      </c>
      <c r="B138" s="2" t="s">
        <v>151</v>
      </c>
      <c r="C138" s="2" t="s">
        <v>151</v>
      </c>
      <c r="E138" s="40" t="str">
        <f t="shared" si="4"/>
        <v>TCID</v>
      </c>
    </row>
    <row r="139" spans="1:8" x14ac:dyDescent="0.35">
      <c r="A139" s="1" t="s">
        <v>85</v>
      </c>
      <c r="B139" s="2" t="s">
        <v>85</v>
      </c>
      <c r="C139" s="2" t="s">
        <v>85</v>
      </c>
      <c r="E139" s="40" t="str">
        <f t="shared" si="4"/>
        <v>TFCO</v>
      </c>
    </row>
    <row r="140" spans="1:8" x14ac:dyDescent="0.35">
      <c r="A140" s="1" t="s">
        <v>42</v>
      </c>
      <c r="B140" s="2" t="s">
        <v>42</v>
      </c>
      <c r="C140" s="2" t="s">
        <v>42</v>
      </c>
      <c r="E140" s="40" t="str">
        <f t="shared" si="4"/>
        <v>TIRT</v>
      </c>
    </row>
    <row r="141" spans="1:8" x14ac:dyDescent="0.35">
      <c r="A141" s="1" t="s">
        <v>0</v>
      </c>
      <c r="B141" s="2" t="s">
        <v>0</v>
      </c>
      <c r="C141" s="2" t="s">
        <v>0</v>
      </c>
      <c r="E141" s="40" t="str">
        <f t="shared" si="4"/>
        <v>TKIM</v>
      </c>
    </row>
    <row r="142" spans="1:8" x14ac:dyDescent="0.35">
      <c r="A142" s="1" t="s">
        <v>48</v>
      </c>
      <c r="B142" s="2" t="s">
        <v>48</v>
      </c>
      <c r="C142" s="2" t="s">
        <v>48</v>
      </c>
      <c r="E142" s="40" t="str">
        <f t="shared" si="4"/>
        <v>TOTO</v>
      </c>
    </row>
    <row r="143" spans="1:8" x14ac:dyDescent="0.35">
      <c r="A143" s="1" t="s">
        <v>86</v>
      </c>
      <c r="B143" s="2" t="s">
        <v>86</v>
      </c>
      <c r="C143" s="2" t="s">
        <v>86</v>
      </c>
      <c r="E143" s="40" t="str">
        <f t="shared" si="4"/>
        <v>TRIS</v>
      </c>
      <c r="H143" t="s">
        <v>756</v>
      </c>
    </row>
    <row r="144" spans="1:8" x14ac:dyDescent="0.35">
      <c r="A144" s="1" t="s">
        <v>141</v>
      </c>
      <c r="B144" s="2" t="s">
        <v>141</v>
      </c>
      <c r="C144" s="2" t="s">
        <v>141</v>
      </c>
      <c r="E144" s="40" t="str">
        <f t="shared" si="4"/>
        <v>TSPC</v>
      </c>
    </row>
    <row r="145" spans="1:5" x14ac:dyDescent="0.35">
      <c r="A145" s="1" t="s">
        <v>108</v>
      </c>
      <c r="B145" s="2" t="s">
        <v>108</v>
      </c>
      <c r="C145" s="2" t="s">
        <v>108</v>
      </c>
      <c r="E145" s="40" t="str">
        <f t="shared" si="4"/>
        <v>ULTJ</v>
      </c>
    </row>
    <row r="146" spans="1:5" x14ac:dyDescent="0.35">
      <c r="A146" s="1" t="s">
        <v>38</v>
      </c>
      <c r="B146" s="2" t="s">
        <v>38</v>
      </c>
      <c r="C146" s="2" t="s">
        <v>38</v>
      </c>
      <c r="E146" s="40" t="str">
        <f t="shared" si="4"/>
        <v>UNIC</v>
      </c>
    </row>
    <row r="147" spans="1:5" x14ac:dyDescent="0.35">
      <c r="A147" s="1" t="s">
        <v>87</v>
      </c>
      <c r="B147" s="2" t="s">
        <v>87</v>
      </c>
      <c r="C147" s="2" t="s">
        <v>87</v>
      </c>
      <c r="E147" s="40" t="str">
        <f t="shared" si="4"/>
        <v>UNIT</v>
      </c>
    </row>
    <row r="148" spans="1:5" x14ac:dyDescent="0.35">
      <c r="A148" s="1" t="s">
        <v>152</v>
      </c>
      <c r="B148" s="2" t="s">
        <v>152</v>
      </c>
      <c r="C148" s="2" t="s">
        <v>152</v>
      </c>
      <c r="E148" s="40" t="str">
        <f t="shared" si="4"/>
        <v>UNVR</v>
      </c>
    </row>
    <row r="149" spans="1:5" x14ac:dyDescent="0.35">
      <c r="A149" s="1" t="s">
        <v>96</v>
      </c>
      <c r="B149" s="2" t="s">
        <v>96</v>
      </c>
      <c r="C149" s="2" t="s">
        <v>96</v>
      </c>
      <c r="E149" s="40" t="str">
        <f t="shared" si="4"/>
        <v>VOKS</v>
      </c>
    </row>
    <row r="150" spans="1:5" x14ac:dyDescent="0.35">
      <c r="A150" s="1" t="s">
        <v>145</v>
      </c>
      <c r="B150" s="2" t="s">
        <v>145</v>
      </c>
      <c r="C150" s="2" t="s">
        <v>145</v>
      </c>
      <c r="E150" s="40" t="str">
        <f t="shared" si="4"/>
        <v>WIIM</v>
      </c>
    </row>
    <row r="151" spans="1:5" x14ac:dyDescent="0.35">
      <c r="A151" s="1" t="s">
        <v>11</v>
      </c>
      <c r="B151" s="2" t="s">
        <v>11</v>
      </c>
      <c r="C151" s="2" t="s">
        <v>11</v>
      </c>
      <c r="E151" s="40" t="str">
        <f t="shared" si="4"/>
        <v>WSBP</v>
      </c>
    </row>
    <row r="152" spans="1:5" x14ac:dyDescent="0.35">
      <c r="A152" s="1" t="s">
        <v>13</v>
      </c>
      <c r="B152" s="2" t="s">
        <v>13</v>
      </c>
      <c r="C152" s="2" t="s">
        <v>13</v>
      </c>
      <c r="E152" s="40" t="str">
        <f t="shared" si="4"/>
        <v>WTON</v>
      </c>
    </row>
    <row r="153" spans="1:5" x14ac:dyDescent="0.35">
      <c r="A153" s="1" t="s">
        <v>27</v>
      </c>
      <c r="B153" s="2" t="s">
        <v>27</v>
      </c>
      <c r="C153" s="2" t="s">
        <v>27</v>
      </c>
      <c r="E153" s="40" t="str">
        <f t="shared" si="4"/>
        <v>YPAS</v>
      </c>
    </row>
    <row r="154" spans="1:5" x14ac:dyDescent="0.35">
      <c r="A154" s="1" t="s">
        <v>88</v>
      </c>
      <c r="B154" s="2" t="s">
        <v>88</v>
      </c>
      <c r="C154" s="2" t="s">
        <v>88</v>
      </c>
      <c r="E154" s="40" t="str">
        <f t="shared" si="4"/>
        <v>ZONE</v>
      </c>
    </row>
  </sheetData>
  <sortState xmlns:xlrd2="http://schemas.microsoft.com/office/spreadsheetml/2017/richdata2" ref="C2:C167">
    <sortCondition ref="C1:C167"/>
  </sortState>
  <dataValidations count="3">
    <dataValidation type="list" errorStyle="warning" allowBlank="1" showInputMessage="1" showErrorMessage="1" errorTitle="Not Availabe" error="There is no company with this code" sqref="A2:A154" xr:uid="{DB2781C5-7C04-4B7A-B01B-6C03860A882C}">
      <formula1>$B$3:$B$114</formula1>
    </dataValidation>
    <dataValidation type="list" errorStyle="warning" allowBlank="1" showInputMessage="1" showErrorMessage="1" errorTitle="Not Availabe" error="There is no company with this code" sqref="B2:B154" xr:uid="{E520D33E-785F-421A-BAD8-1A82546BBCF4}">
      <formula1>$B$3:$B$155</formula1>
    </dataValidation>
    <dataValidation type="list" errorStyle="warning" allowBlank="1" showInputMessage="1" showErrorMessage="1" errorTitle="Not Availabe" error="There is no company with this code" sqref="C2:C154" xr:uid="{57E96C63-6FE1-405B-B4BC-EA6B67785737}">
      <formula1>$B$3:$B$148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464D4-94D0-41DD-B20B-6B957B63BF5A}">
  <dimension ref="A1:C238"/>
  <sheetViews>
    <sheetView tabSelected="1" topLeftCell="A34" workbookViewId="0">
      <selection activeCell="I3" sqref="I3"/>
    </sheetView>
  </sheetViews>
  <sheetFormatPr defaultRowHeight="14.5" x14ac:dyDescent="0.35"/>
  <cols>
    <col min="3" max="3" width="44.453125" customWidth="1"/>
  </cols>
  <sheetData>
    <row r="1" spans="1:3" x14ac:dyDescent="0.35">
      <c r="A1" s="44" t="s">
        <v>757</v>
      </c>
      <c r="B1" s="45"/>
      <c r="C1" s="46"/>
    </row>
    <row r="2" spans="1:3" x14ac:dyDescent="0.35">
      <c r="A2" s="44" t="s">
        <v>758</v>
      </c>
      <c r="B2" s="45"/>
      <c r="C2" s="46"/>
    </row>
    <row r="3" spans="1:3" x14ac:dyDescent="0.35">
      <c r="A3" s="40">
        <v>1</v>
      </c>
      <c r="B3" s="40" t="s">
        <v>8</v>
      </c>
      <c r="C3" s="40" t="s">
        <v>759</v>
      </c>
    </row>
    <row r="4" spans="1:3" x14ac:dyDescent="0.35">
      <c r="A4" s="40">
        <v>2</v>
      </c>
      <c r="B4" s="40" t="s">
        <v>760</v>
      </c>
      <c r="C4" s="40" t="s">
        <v>761</v>
      </c>
    </row>
    <row r="5" spans="1:3" x14ac:dyDescent="0.35">
      <c r="A5" s="40">
        <v>3</v>
      </c>
      <c r="B5" s="40" t="s">
        <v>10</v>
      </c>
      <c r="C5" s="40" t="s">
        <v>762</v>
      </c>
    </row>
    <row r="6" spans="1:3" x14ac:dyDescent="0.35">
      <c r="A6" s="40">
        <v>4</v>
      </c>
      <c r="B6" s="40" t="s">
        <v>9</v>
      </c>
      <c r="C6" s="40" t="s">
        <v>763</v>
      </c>
    </row>
    <row r="7" spans="1:3" x14ac:dyDescent="0.35">
      <c r="A7" s="40">
        <v>5</v>
      </c>
      <c r="B7" s="40" t="s">
        <v>12</v>
      </c>
      <c r="C7" s="40" t="s">
        <v>764</v>
      </c>
    </row>
    <row r="8" spans="1:3" x14ac:dyDescent="0.35">
      <c r="A8" s="40">
        <v>6</v>
      </c>
      <c r="B8" s="40" t="s">
        <v>11</v>
      </c>
      <c r="C8" s="40" t="s">
        <v>765</v>
      </c>
    </row>
    <row r="9" spans="1:3" x14ac:dyDescent="0.35">
      <c r="A9" s="40">
        <v>7</v>
      </c>
      <c r="B9" s="40" t="s">
        <v>766</v>
      </c>
      <c r="C9" s="40" t="s">
        <v>767</v>
      </c>
    </row>
    <row r="10" spans="1:3" x14ac:dyDescent="0.35">
      <c r="A10" s="40">
        <v>8</v>
      </c>
      <c r="B10" s="40" t="s">
        <v>13</v>
      </c>
      <c r="C10" s="40" t="s">
        <v>768</v>
      </c>
    </row>
    <row r="11" spans="1:3" x14ac:dyDescent="0.35">
      <c r="A11" s="44" t="s">
        <v>769</v>
      </c>
      <c r="B11" s="45"/>
      <c r="C11" s="46"/>
    </row>
    <row r="12" spans="1:3" x14ac:dyDescent="0.35">
      <c r="A12" s="40">
        <v>1</v>
      </c>
      <c r="B12" s="40" t="s">
        <v>43</v>
      </c>
      <c r="C12" s="40" t="s">
        <v>770</v>
      </c>
    </row>
    <row r="13" spans="1:3" x14ac:dyDescent="0.35">
      <c r="A13" s="40">
        <v>2</v>
      </c>
      <c r="B13" s="40" t="s">
        <v>46</v>
      </c>
      <c r="C13" s="40" t="s">
        <v>771</v>
      </c>
    </row>
    <row r="14" spans="1:3" x14ac:dyDescent="0.35">
      <c r="A14" s="40">
        <v>3</v>
      </c>
      <c r="B14" s="40" t="s">
        <v>44</v>
      </c>
      <c r="C14" s="40" t="s">
        <v>772</v>
      </c>
    </row>
    <row r="15" spans="1:3" x14ac:dyDescent="0.35">
      <c r="A15" s="40">
        <v>4</v>
      </c>
      <c r="B15" s="40" t="s">
        <v>45</v>
      </c>
      <c r="C15" s="40" t="s">
        <v>773</v>
      </c>
    </row>
    <row r="16" spans="1:3" x14ac:dyDescent="0.35">
      <c r="A16" s="40">
        <v>5</v>
      </c>
      <c r="B16" s="40" t="s">
        <v>47</v>
      </c>
      <c r="C16" s="40" t="s">
        <v>774</v>
      </c>
    </row>
    <row r="17" spans="1:3" x14ac:dyDescent="0.35">
      <c r="A17" s="40">
        <v>6</v>
      </c>
      <c r="B17" s="40" t="s">
        <v>49</v>
      </c>
      <c r="C17" s="40" t="s">
        <v>775</v>
      </c>
    </row>
    <row r="18" spans="1:3" x14ac:dyDescent="0.35">
      <c r="A18" s="40">
        <v>7</v>
      </c>
      <c r="B18" s="40" t="s">
        <v>48</v>
      </c>
      <c r="C18" s="40" t="s">
        <v>776</v>
      </c>
    </row>
    <row r="19" spans="1:3" x14ac:dyDescent="0.35">
      <c r="A19" s="44" t="s">
        <v>777</v>
      </c>
      <c r="B19" s="45"/>
      <c r="C19" s="46"/>
    </row>
    <row r="20" spans="1:3" x14ac:dyDescent="0.35">
      <c r="A20" s="40">
        <v>1</v>
      </c>
      <c r="B20" s="40" t="s">
        <v>50</v>
      </c>
      <c r="C20" s="40" t="s">
        <v>778</v>
      </c>
    </row>
    <row r="21" spans="1:3" x14ac:dyDescent="0.35">
      <c r="A21" s="40">
        <v>2</v>
      </c>
      <c r="B21" s="40" t="s">
        <v>51</v>
      </c>
      <c r="C21" s="40" t="s">
        <v>779</v>
      </c>
    </row>
    <row r="22" spans="1:3" x14ac:dyDescent="0.35">
      <c r="A22" s="40">
        <v>3</v>
      </c>
      <c r="B22" s="40" t="s">
        <v>53</v>
      </c>
      <c r="C22" s="40" t="s">
        <v>780</v>
      </c>
    </row>
    <row r="23" spans="1:3" x14ac:dyDescent="0.35">
      <c r="A23" s="40">
        <v>4</v>
      </c>
      <c r="B23" s="40" t="s">
        <v>153</v>
      </c>
      <c r="C23" s="40" t="s">
        <v>781</v>
      </c>
    </row>
    <row r="24" spans="1:3" x14ac:dyDescent="0.35">
      <c r="A24" s="40">
        <v>5</v>
      </c>
      <c r="B24" s="40" t="s">
        <v>54</v>
      </c>
      <c r="C24" s="40" t="s">
        <v>782</v>
      </c>
    </row>
    <row r="25" spans="1:3" x14ac:dyDescent="0.35">
      <c r="A25" s="40">
        <v>6</v>
      </c>
      <c r="B25" s="40" t="s">
        <v>56</v>
      </c>
      <c r="C25" s="40" t="s">
        <v>783</v>
      </c>
    </row>
    <row r="26" spans="1:3" x14ac:dyDescent="0.35">
      <c r="A26" s="40">
        <v>7</v>
      </c>
      <c r="B26" s="40" t="s">
        <v>55</v>
      </c>
      <c r="C26" s="40" t="s">
        <v>784</v>
      </c>
    </row>
    <row r="27" spans="1:3" x14ac:dyDescent="0.35">
      <c r="A27" s="40">
        <v>8</v>
      </c>
      <c r="B27" s="40" t="s">
        <v>57</v>
      </c>
      <c r="C27" s="40" t="s">
        <v>785</v>
      </c>
    </row>
    <row r="28" spans="1:3" x14ac:dyDescent="0.35">
      <c r="A28" s="40">
        <v>9</v>
      </c>
      <c r="B28" s="40" t="s">
        <v>59</v>
      </c>
      <c r="C28" s="40" t="s">
        <v>786</v>
      </c>
    </row>
    <row r="29" spans="1:3" x14ac:dyDescent="0.35">
      <c r="A29" s="40">
        <v>10</v>
      </c>
      <c r="B29" s="40" t="s">
        <v>154</v>
      </c>
      <c r="C29" s="40" t="s">
        <v>787</v>
      </c>
    </row>
    <row r="30" spans="1:3" x14ac:dyDescent="0.35">
      <c r="A30" s="40">
        <v>11</v>
      </c>
      <c r="B30" s="40" t="s">
        <v>58</v>
      </c>
      <c r="C30" s="40" t="s">
        <v>788</v>
      </c>
    </row>
    <row r="31" spans="1:3" x14ac:dyDescent="0.35">
      <c r="A31" s="40">
        <v>12</v>
      </c>
      <c r="B31" s="40" t="s">
        <v>61</v>
      </c>
      <c r="C31" s="40" t="s">
        <v>789</v>
      </c>
    </row>
    <row r="32" spans="1:3" x14ac:dyDescent="0.35">
      <c r="A32" s="40">
        <v>13</v>
      </c>
      <c r="B32" s="40" t="s">
        <v>62</v>
      </c>
      <c r="C32" s="40" t="s">
        <v>790</v>
      </c>
    </row>
    <row r="33" spans="1:3" x14ac:dyDescent="0.35">
      <c r="A33" s="40">
        <v>14</v>
      </c>
      <c r="B33" s="40" t="s">
        <v>65</v>
      </c>
      <c r="C33" s="40" t="s">
        <v>791</v>
      </c>
    </row>
    <row r="34" spans="1:3" x14ac:dyDescent="0.35">
      <c r="A34" s="40">
        <v>15</v>
      </c>
      <c r="B34" s="40" t="s">
        <v>155</v>
      </c>
      <c r="C34" s="40" t="s">
        <v>792</v>
      </c>
    </row>
    <row r="35" spans="1:3" x14ac:dyDescent="0.35">
      <c r="A35" s="40">
        <v>16</v>
      </c>
      <c r="B35" s="40" t="s">
        <v>64</v>
      </c>
      <c r="C35" s="40" t="s">
        <v>793</v>
      </c>
    </row>
    <row r="36" spans="1:3" x14ac:dyDescent="0.35">
      <c r="A36" s="40">
        <v>17</v>
      </c>
      <c r="B36" s="40" t="s">
        <v>66</v>
      </c>
      <c r="C36" s="40" t="s">
        <v>794</v>
      </c>
    </row>
    <row r="37" spans="1:3" x14ac:dyDescent="0.35">
      <c r="A37" s="44" t="s">
        <v>795</v>
      </c>
      <c r="B37" s="45"/>
      <c r="C37" s="46"/>
    </row>
    <row r="38" spans="1:3" x14ac:dyDescent="0.35">
      <c r="A38" s="40">
        <v>1</v>
      </c>
      <c r="B38" s="40" t="s">
        <v>30</v>
      </c>
      <c r="C38" s="40" t="s">
        <v>796</v>
      </c>
    </row>
    <row r="39" spans="1:3" x14ac:dyDescent="0.35">
      <c r="A39" s="40">
        <v>2</v>
      </c>
      <c r="B39" s="40" t="s">
        <v>797</v>
      </c>
      <c r="C39" s="40" t="s">
        <v>798</v>
      </c>
    </row>
    <row r="40" spans="1:3" x14ac:dyDescent="0.35">
      <c r="A40" s="40">
        <v>3</v>
      </c>
      <c r="B40" s="40" t="s">
        <v>29</v>
      </c>
      <c r="C40" s="40" t="s">
        <v>799</v>
      </c>
    </row>
    <row r="41" spans="1:3" x14ac:dyDescent="0.35">
      <c r="A41" s="40">
        <v>4</v>
      </c>
      <c r="B41" s="40" t="s">
        <v>34</v>
      </c>
      <c r="C41" s="40" t="s">
        <v>800</v>
      </c>
    </row>
    <row r="42" spans="1:3" x14ac:dyDescent="0.35">
      <c r="A42" s="40">
        <v>5</v>
      </c>
      <c r="B42" s="40" t="s">
        <v>31</v>
      </c>
      <c r="C42" s="40" t="s">
        <v>801</v>
      </c>
    </row>
    <row r="43" spans="1:3" x14ac:dyDescent="0.35">
      <c r="A43" s="40">
        <v>6</v>
      </c>
      <c r="B43" s="40" t="s">
        <v>32</v>
      </c>
      <c r="C43" s="40" t="s">
        <v>802</v>
      </c>
    </row>
    <row r="44" spans="1:3" x14ac:dyDescent="0.35">
      <c r="A44" s="40">
        <v>7</v>
      </c>
      <c r="B44" s="40" t="s">
        <v>33</v>
      </c>
      <c r="C44" s="40" t="s">
        <v>803</v>
      </c>
    </row>
    <row r="45" spans="1:3" x14ac:dyDescent="0.35">
      <c r="A45" s="40">
        <v>8</v>
      </c>
      <c r="B45" s="40" t="s">
        <v>35</v>
      </c>
      <c r="C45" s="40" t="s">
        <v>804</v>
      </c>
    </row>
    <row r="46" spans="1:3" x14ac:dyDescent="0.35">
      <c r="A46" s="40">
        <v>9</v>
      </c>
      <c r="B46" s="40" t="s">
        <v>805</v>
      </c>
      <c r="C46" s="40" t="s">
        <v>806</v>
      </c>
    </row>
    <row r="47" spans="1:3" x14ac:dyDescent="0.35">
      <c r="A47" s="40">
        <v>10</v>
      </c>
      <c r="B47" s="40" t="s">
        <v>807</v>
      </c>
      <c r="C47" s="40" t="s">
        <v>808</v>
      </c>
    </row>
    <row r="48" spans="1:3" x14ac:dyDescent="0.35">
      <c r="A48" s="40">
        <v>11</v>
      </c>
      <c r="B48" s="40" t="s">
        <v>37</v>
      </c>
      <c r="C48" s="40" t="s">
        <v>809</v>
      </c>
    </row>
    <row r="49" spans="1:3" x14ac:dyDescent="0.35">
      <c r="A49" s="40">
        <v>12</v>
      </c>
      <c r="B49" s="40" t="s">
        <v>810</v>
      </c>
      <c r="C49" s="40" t="s">
        <v>811</v>
      </c>
    </row>
    <row r="50" spans="1:3" x14ac:dyDescent="0.35">
      <c r="A50" s="40">
        <v>13</v>
      </c>
      <c r="B50" s="40" t="s">
        <v>812</v>
      </c>
      <c r="C50" s="40" t="s">
        <v>813</v>
      </c>
    </row>
    <row r="51" spans="1:3" x14ac:dyDescent="0.35">
      <c r="A51" s="40">
        <v>14</v>
      </c>
      <c r="B51" s="40" t="s">
        <v>814</v>
      </c>
      <c r="C51" s="40" t="s">
        <v>815</v>
      </c>
    </row>
    <row r="52" spans="1:3" x14ac:dyDescent="0.35">
      <c r="A52" s="40">
        <v>15</v>
      </c>
      <c r="B52" s="40" t="s">
        <v>816</v>
      </c>
      <c r="C52" s="40" t="s">
        <v>817</v>
      </c>
    </row>
    <row r="53" spans="1:3" x14ac:dyDescent="0.35">
      <c r="A53" s="40">
        <v>16</v>
      </c>
      <c r="B53" s="40" t="s">
        <v>36</v>
      </c>
      <c r="C53" s="40" t="s">
        <v>818</v>
      </c>
    </row>
    <row r="54" spans="1:3" x14ac:dyDescent="0.35">
      <c r="A54" s="40">
        <v>17</v>
      </c>
      <c r="B54" s="40" t="s">
        <v>819</v>
      </c>
      <c r="C54" s="40" t="s">
        <v>820</v>
      </c>
    </row>
    <row r="55" spans="1:3" x14ac:dyDescent="0.35">
      <c r="A55" s="40">
        <v>18</v>
      </c>
      <c r="B55" s="40" t="s">
        <v>821</v>
      </c>
      <c r="C55" s="40" t="s">
        <v>822</v>
      </c>
    </row>
    <row r="56" spans="1:3" x14ac:dyDescent="0.35">
      <c r="A56" s="40">
        <v>19</v>
      </c>
      <c r="B56" s="40" t="s">
        <v>38</v>
      </c>
      <c r="C56" s="40" t="s">
        <v>823</v>
      </c>
    </row>
    <row r="57" spans="1:3" x14ac:dyDescent="0.35">
      <c r="A57" s="44" t="s">
        <v>824</v>
      </c>
      <c r="B57" s="45"/>
      <c r="C57" s="46"/>
    </row>
    <row r="58" spans="1:3" x14ac:dyDescent="0.35">
      <c r="A58" s="40">
        <v>1</v>
      </c>
      <c r="B58" s="40" t="s">
        <v>19</v>
      </c>
      <c r="C58" s="40" t="s">
        <v>825</v>
      </c>
    </row>
    <row r="59" spans="1:3" x14ac:dyDescent="0.35">
      <c r="A59" s="40">
        <v>2</v>
      </c>
      <c r="B59" s="40" t="s">
        <v>826</v>
      </c>
      <c r="C59" s="40" t="s">
        <v>827</v>
      </c>
    </row>
    <row r="60" spans="1:3" x14ac:dyDescent="0.35">
      <c r="A60" s="40">
        <v>3</v>
      </c>
      <c r="B60" s="40" t="s">
        <v>18</v>
      </c>
      <c r="C60" s="40" t="s">
        <v>828</v>
      </c>
    </row>
    <row r="61" spans="1:3" x14ac:dyDescent="0.35">
      <c r="A61" s="40">
        <v>4</v>
      </c>
      <c r="B61" s="40" t="s">
        <v>829</v>
      </c>
      <c r="C61" s="40" t="s">
        <v>830</v>
      </c>
    </row>
    <row r="62" spans="1:3" x14ac:dyDescent="0.35">
      <c r="A62" s="40">
        <v>5</v>
      </c>
      <c r="B62" s="40" t="s">
        <v>20</v>
      </c>
      <c r="C62" s="40" t="s">
        <v>831</v>
      </c>
    </row>
    <row r="63" spans="1:3" x14ac:dyDescent="0.35">
      <c r="A63" s="40">
        <v>6</v>
      </c>
      <c r="B63" s="40" t="s">
        <v>23</v>
      </c>
      <c r="C63" s="40" t="s">
        <v>832</v>
      </c>
    </row>
    <row r="64" spans="1:3" x14ac:dyDescent="0.35">
      <c r="A64" s="40">
        <v>7</v>
      </c>
      <c r="B64" s="40" t="s">
        <v>21</v>
      </c>
      <c r="C64" s="40" t="s">
        <v>833</v>
      </c>
    </row>
    <row r="65" spans="1:3" x14ac:dyDescent="0.35">
      <c r="A65" s="40">
        <v>8</v>
      </c>
      <c r="B65" s="40" t="s">
        <v>22</v>
      </c>
      <c r="C65" s="40" t="s">
        <v>834</v>
      </c>
    </row>
    <row r="66" spans="1:3" x14ac:dyDescent="0.35">
      <c r="A66" s="40">
        <v>9</v>
      </c>
      <c r="B66" s="40" t="s">
        <v>24</v>
      </c>
      <c r="C66" s="40" t="s">
        <v>835</v>
      </c>
    </row>
    <row r="67" spans="1:3" x14ac:dyDescent="0.35">
      <c r="A67" s="40">
        <v>10</v>
      </c>
      <c r="B67" s="40" t="s">
        <v>26</v>
      </c>
      <c r="C67" s="40" t="s">
        <v>836</v>
      </c>
    </row>
    <row r="68" spans="1:3" x14ac:dyDescent="0.35">
      <c r="A68" s="40">
        <v>11</v>
      </c>
      <c r="B68" s="40" t="s">
        <v>25</v>
      </c>
      <c r="C68" s="40" t="s">
        <v>837</v>
      </c>
    </row>
    <row r="69" spans="1:3" x14ac:dyDescent="0.35">
      <c r="A69" s="40">
        <v>12</v>
      </c>
      <c r="B69" s="40" t="s">
        <v>28</v>
      </c>
      <c r="C69" s="40" t="s">
        <v>838</v>
      </c>
    </row>
    <row r="70" spans="1:3" x14ac:dyDescent="0.35">
      <c r="A70" s="40">
        <v>13</v>
      </c>
      <c r="B70" s="40" t="s">
        <v>839</v>
      </c>
      <c r="C70" s="40" t="s">
        <v>840</v>
      </c>
    </row>
    <row r="71" spans="1:3" x14ac:dyDescent="0.35">
      <c r="A71" s="40">
        <v>14</v>
      </c>
      <c r="B71" s="40" t="s">
        <v>27</v>
      </c>
      <c r="C71" s="40" t="s">
        <v>841</v>
      </c>
    </row>
    <row r="72" spans="1:3" x14ac:dyDescent="0.35">
      <c r="A72" s="44" t="s">
        <v>842</v>
      </c>
      <c r="B72" s="45"/>
      <c r="C72" s="46"/>
    </row>
    <row r="73" spans="1:3" x14ac:dyDescent="0.35">
      <c r="A73" s="40">
        <v>1</v>
      </c>
      <c r="B73" s="40" t="s">
        <v>15</v>
      </c>
      <c r="C73" s="40" t="s">
        <v>843</v>
      </c>
    </row>
    <row r="74" spans="1:3" x14ac:dyDescent="0.35">
      <c r="A74" s="40">
        <v>2</v>
      </c>
      <c r="B74" s="40" t="s">
        <v>844</v>
      </c>
      <c r="C74" s="40" t="s">
        <v>845</v>
      </c>
    </row>
    <row r="75" spans="1:3" x14ac:dyDescent="0.35">
      <c r="A75" s="40">
        <v>3</v>
      </c>
      <c r="B75" s="40" t="s">
        <v>14</v>
      </c>
      <c r="C75" s="40" t="s">
        <v>846</v>
      </c>
    </row>
    <row r="76" spans="1:3" x14ac:dyDescent="0.35">
      <c r="A76" s="40">
        <v>4</v>
      </c>
      <c r="B76" s="40" t="s">
        <v>17</v>
      </c>
      <c r="C76" s="40" t="s">
        <v>847</v>
      </c>
    </row>
    <row r="77" spans="1:3" x14ac:dyDescent="0.35">
      <c r="A77" s="40">
        <v>5</v>
      </c>
      <c r="B77" s="40" t="s">
        <v>16</v>
      </c>
      <c r="C77" s="40" t="s">
        <v>848</v>
      </c>
    </row>
    <row r="78" spans="1:3" x14ac:dyDescent="0.35">
      <c r="A78" s="44" t="s">
        <v>849</v>
      </c>
      <c r="B78" s="45"/>
      <c r="C78" s="46"/>
    </row>
    <row r="79" spans="1:3" x14ac:dyDescent="0.35">
      <c r="A79" s="40">
        <v>1</v>
      </c>
      <c r="B79" s="40" t="s">
        <v>39</v>
      </c>
      <c r="C79" s="40" t="s">
        <v>850</v>
      </c>
    </row>
    <row r="80" spans="1:3" x14ac:dyDescent="0.35">
      <c r="A80" s="40">
        <v>2</v>
      </c>
      <c r="B80" s="40" t="s">
        <v>40</v>
      </c>
      <c r="C80" s="40" t="s">
        <v>851</v>
      </c>
    </row>
    <row r="81" spans="1:3" x14ac:dyDescent="0.35">
      <c r="A81" s="40">
        <v>3</v>
      </c>
      <c r="B81" s="40" t="s">
        <v>41</v>
      </c>
      <c r="C81" s="40" t="s">
        <v>852</v>
      </c>
    </row>
    <row r="82" spans="1:3" x14ac:dyDescent="0.35">
      <c r="A82" s="40">
        <v>4</v>
      </c>
      <c r="B82" s="40" t="s">
        <v>42</v>
      </c>
      <c r="C82" s="40" t="s">
        <v>853</v>
      </c>
    </row>
    <row r="83" spans="1:3" x14ac:dyDescent="0.35">
      <c r="A83" s="44" t="s">
        <v>854</v>
      </c>
      <c r="B83" s="45"/>
      <c r="C83" s="46"/>
    </row>
    <row r="84" spans="1:3" x14ac:dyDescent="0.35">
      <c r="A84" s="40">
        <v>1</v>
      </c>
      <c r="B84" s="40" t="s">
        <v>1</v>
      </c>
      <c r="C84" s="40" t="s">
        <v>855</v>
      </c>
    </row>
    <row r="85" spans="1:3" x14ac:dyDescent="0.35">
      <c r="A85" s="40">
        <v>2</v>
      </c>
      <c r="B85" s="40" t="s">
        <v>4</v>
      </c>
      <c r="C85" s="40" t="s">
        <v>856</v>
      </c>
    </row>
    <row r="86" spans="1:3" x14ac:dyDescent="0.35">
      <c r="A86" s="40">
        <v>3</v>
      </c>
      <c r="B86" s="40" t="s">
        <v>5</v>
      </c>
      <c r="C86" s="40" t="s">
        <v>857</v>
      </c>
    </row>
    <row r="87" spans="1:3" x14ac:dyDescent="0.35">
      <c r="A87" s="40">
        <v>4</v>
      </c>
      <c r="B87" s="40" t="s">
        <v>3</v>
      </c>
      <c r="C87" s="40" t="s">
        <v>858</v>
      </c>
    </row>
    <row r="88" spans="1:3" x14ac:dyDescent="0.35">
      <c r="A88" s="40">
        <v>5</v>
      </c>
      <c r="B88" s="40" t="s">
        <v>2</v>
      </c>
      <c r="C88" s="40" t="s">
        <v>859</v>
      </c>
    </row>
    <row r="89" spans="1:3" x14ac:dyDescent="0.35">
      <c r="A89" s="40">
        <v>6</v>
      </c>
      <c r="B89" s="40" t="s">
        <v>860</v>
      </c>
      <c r="C89" s="40" t="s">
        <v>861</v>
      </c>
    </row>
    <row r="90" spans="1:3" x14ac:dyDescent="0.35">
      <c r="A90" s="40">
        <v>7</v>
      </c>
      <c r="B90" s="40" t="s">
        <v>6</v>
      </c>
      <c r="C90" s="40" t="s">
        <v>862</v>
      </c>
    </row>
    <row r="91" spans="1:3" x14ac:dyDescent="0.35">
      <c r="A91" s="40">
        <v>8</v>
      </c>
      <c r="B91" s="40" t="s">
        <v>7</v>
      </c>
      <c r="C91" s="40" t="s">
        <v>863</v>
      </c>
    </row>
    <row r="92" spans="1:3" x14ac:dyDescent="0.35">
      <c r="A92" s="40">
        <v>9</v>
      </c>
      <c r="B92" s="40" t="s">
        <v>0</v>
      </c>
      <c r="C92" s="40" t="s">
        <v>864</v>
      </c>
    </row>
    <row r="93" spans="1:3" x14ac:dyDescent="0.35">
      <c r="A93" s="44" t="s">
        <v>865</v>
      </c>
      <c r="B93" s="45"/>
      <c r="C93" s="46"/>
    </row>
    <row r="94" spans="1:3" x14ac:dyDescent="0.35">
      <c r="A94" s="40">
        <v>1</v>
      </c>
      <c r="B94" s="40" t="s">
        <v>866</v>
      </c>
      <c r="C94" s="40" t="s">
        <v>867</v>
      </c>
    </row>
    <row r="95" spans="1:3" x14ac:dyDescent="0.35">
      <c r="A95" s="40">
        <v>2</v>
      </c>
      <c r="B95" s="40" t="s">
        <v>868</v>
      </c>
      <c r="C95" s="40" t="s">
        <v>869</v>
      </c>
    </row>
    <row r="96" spans="1:3" x14ac:dyDescent="0.35">
      <c r="A96" s="40">
        <v>3</v>
      </c>
      <c r="B96" s="40" t="s">
        <v>870</v>
      </c>
      <c r="C96" s="40" t="s">
        <v>871</v>
      </c>
    </row>
    <row r="97" spans="1:3" x14ac:dyDescent="0.35">
      <c r="A97" s="40">
        <v>4</v>
      </c>
      <c r="B97" s="40" t="s">
        <v>872</v>
      </c>
      <c r="C97" s="40" t="s">
        <v>873</v>
      </c>
    </row>
    <row r="98" spans="1:3" x14ac:dyDescent="0.35">
      <c r="A98" s="44" t="s">
        <v>874</v>
      </c>
      <c r="B98" s="45"/>
      <c r="C98" s="46"/>
    </row>
    <row r="99" spans="1:3" x14ac:dyDescent="0.35">
      <c r="A99" s="44" t="s">
        <v>875</v>
      </c>
      <c r="B99" s="45"/>
      <c r="C99" s="46"/>
    </row>
    <row r="100" spans="1:3" x14ac:dyDescent="0.35">
      <c r="A100" s="40">
        <v>1</v>
      </c>
      <c r="B100" s="40" t="s">
        <v>67</v>
      </c>
      <c r="C100" s="40" t="s">
        <v>876</v>
      </c>
    </row>
    <row r="101" spans="1:3" x14ac:dyDescent="0.35">
      <c r="A101" s="40">
        <v>2</v>
      </c>
      <c r="B101" s="40" t="s">
        <v>69</v>
      </c>
      <c r="C101" s="40" t="s">
        <v>877</v>
      </c>
    </row>
    <row r="102" spans="1:3" x14ac:dyDescent="0.35">
      <c r="A102" s="40">
        <v>3</v>
      </c>
      <c r="B102" s="40" t="s">
        <v>68</v>
      </c>
      <c r="C102" s="40" t="s">
        <v>878</v>
      </c>
    </row>
    <row r="103" spans="1:3" x14ac:dyDescent="0.35">
      <c r="A103" s="40">
        <v>4</v>
      </c>
      <c r="B103" s="40" t="s">
        <v>879</v>
      </c>
      <c r="C103" s="40" t="s">
        <v>880</v>
      </c>
    </row>
    <row r="104" spans="1:3" x14ac:dyDescent="0.35">
      <c r="A104" s="40">
        <v>5</v>
      </c>
      <c r="B104" s="40" t="s">
        <v>71</v>
      </c>
      <c r="C104" s="40" t="s">
        <v>881</v>
      </c>
    </row>
    <row r="105" spans="1:3" x14ac:dyDescent="0.35">
      <c r="A105" s="40">
        <v>6</v>
      </c>
      <c r="B105" s="40" t="s">
        <v>70</v>
      </c>
      <c r="C105" s="40" t="s">
        <v>882</v>
      </c>
    </row>
    <row r="106" spans="1:3" x14ac:dyDescent="0.35">
      <c r="A106" s="44" t="s">
        <v>883</v>
      </c>
      <c r="B106" s="45"/>
      <c r="C106" s="46"/>
    </row>
    <row r="107" spans="1:3" x14ac:dyDescent="0.35">
      <c r="A107" s="40">
        <v>1</v>
      </c>
      <c r="B107" s="40" t="s">
        <v>98</v>
      </c>
      <c r="C107" s="40" t="s">
        <v>884</v>
      </c>
    </row>
    <row r="108" spans="1:3" x14ac:dyDescent="0.35">
      <c r="A108" s="40">
        <v>2</v>
      </c>
      <c r="B108" s="40" t="s">
        <v>97</v>
      </c>
      <c r="C108" s="40" t="s">
        <v>885</v>
      </c>
    </row>
    <row r="109" spans="1:3" x14ac:dyDescent="0.35">
      <c r="A109" s="40">
        <v>3</v>
      </c>
      <c r="B109" s="40" t="s">
        <v>99</v>
      </c>
      <c r="C109" s="40" t="s">
        <v>886</v>
      </c>
    </row>
    <row r="110" spans="1:3" x14ac:dyDescent="0.35">
      <c r="A110" s="40">
        <v>4</v>
      </c>
      <c r="B110" s="40" t="s">
        <v>100</v>
      </c>
      <c r="C110" s="40" t="s">
        <v>887</v>
      </c>
    </row>
    <row r="111" spans="1:3" x14ac:dyDescent="0.35">
      <c r="A111" s="40">
        <v>5</v>
      </c>
      <c r="B111" s="40" t="s">
        <v>888</v>
      </c>
      <c r="C111" s="40" t="s">
        <v>889</v>
      </c>
    </row>
    <row r="112" spans="1:3" x14ac:dyDescent="0.35">
      <c r="A112" s="40">
        <v>6</v>
      </c>
      <c r="B112" s="40" t="s">
        <v>101</v>
      </c>
      <c r="C112" s="40" t="s">
        <v>890</v>
      </c>
    </row>
    <row r="113" spans="1:3" x14ac:dyDescent="0.35">
      <c r="A113" s="40">
        <v>7</v>
      </c>
      <c r="B113" s="40" t="s">
        <v>102</v>
      </c>
      <c r="C113" s="40" t="s">
        <v>891</v>
      </c>
    </row>
    <row r="114" spans="1:3" x14ac:dyDescent="0.35">
      <c r="A114" s="40">
        <v>8</v>
      </c>
      <c r="B114" s="40" t="s">
        <v>103</v>
      </c>
      <c r="C114" s="40" t="s">
        <v>892</v>
      </c>
    </row>
    <row r="115" spans="1:3" x14ac:dyDescent="0.35">
      <c r="A115" s="40">
        <v>9</v>
      </c>
      <c r="B115" s="40" t="s">
        <v>104</v>
      </c>
      <c r="C115" s="40" t="s">
        <v>893</v>
      </c>
    </row>
    <row r="116" spans="1:3" x14ac:dyDescent="0.35">
      <c r="A116" s="40">
        <v>10</v>
      </c>
      <c r="B116" s="40" t="s">
        <v>894</v>
      </c>
      <c r="C116" s="40" t="s">
        <v>895</v>
      </c>
    </row>
    <row r="117" spans="1:3" x14ac:dyDescent="0.35">
      <c r="A117" s="40">
        <v>11</v>
      </c>
      <c r="B117" s="40" t="s">
        <v>896</v>
      </c>
      <c r="C117" s="40" t="s">
        <v>897</v>
      </c>
    </row>
    <row r="118" spans="1:3" x14ac:dyDescent="0.35">
      <c r="A118" s="40">
        <v>12</v>
      </c>
      <c r="B118" s="40" t="s">
        <v>105</v>
      </c>
      <c r="C118" s="40" t="s">
        <v>898</v>
      </c>
    </row>
    <row r="119" spans="1:3" x14ac:dyDescent="0.35">
      <c r="A119" s="40">
        <v>13</v>
      </c>
      <c r="B119" s="40" t="s">
        <v>106</v>
      </c>
      <c r="C119" s="40" t="s">
        <v>899</v>
      </c>
    </row>
    <row r="120" spans="1:3" x14ac:dyDescent="0.35">
      <c r="A120" s="40">
        <v>14</v>
      </c>
      <c r="B120" s="40" t="s">
        <v>107</v>
      </c>
      <c r="C120" s="40" t="s">
        <v>900</v>
      </c>
    </row>
    <row r="121" spans="1:3" x14ac:dyDescent="0.35">
      <c r="A121" s="44" t="s">
        <v>901</v>
      </c>
      <c r="B121" s="45"/>
      <c r="C121" s="46"/>
    </row>
    <row r="122" spans="1:3" x14ac:dyDescent="0.35">
      <c r="A122" s="40">
        <v>1</v>
      </c>
      <c r="B122" s="40" t="s">
        <v>73</v>
      </c>
      <c r="C122" s="40" t="s">
        <v>902</v>
      </c>
    </row>
    <row r="123" spans="1:3" x14ac:dyDescent="0.35">
      <c r="A123" s="40">
        <v>2</v>
      </c>
      <c r="B123" s="40" t="s">
        <v>72</v>
      </c>
      <c r="C123" s="40" t="s">
        <v>903</v>
      </c>
    </row>
    <row r="124" spans="1:3" x14ac:dyDescent="0.35">
      <c r="A124" s="40">
        <v>3</v>
      </c>
      <c r="B124" s="40" t="s">
        <v>74</v>
      </c>
      <c r="C124" s="40" t="s">
        <v>904</v>
      </c>
    </row>
    <row r="125" spans="1:3" x14ac:dyDescent="0.35">
      <c r="A125" s="40">
        <v>4</v>
      </c>
      <c r="B125" s="40" t="s">
        <v>905</v>
      </c>
      <c r="C125" s="40" t="s">
        <v>906</v>
      </c>
    </row>
    <row r="126" spans="1:3" x14ac:dyDescent="0.35">
      <c r="A126" s="40">
        <v>5</v>
      </c>
      <c r="B126" s="40" t="s">
        <v>75</v>
      </c>
      <c r="C126" s="40" t="s">
        <v>907</v>
      </c>
    </row>
    <row r="127" spans="1:3" x14ac:dyDescent="0.35">
      <c r="A127" s="40">
        <v>6</v>
      </c>
      <c r="B127" s="40" t="s">
        <v>76</v>
      </c>
      <c r="C127" s="40" t="s">
        <v>908</v>
      </c>
    </row>
    <row r="128" spans="1:3" x14ac:dyDescent="0.35">
      <c r="A128" s="40">
        <v>7</v>
      </c>
      <c r="B128" s="40" t="s">
        <v>77</v>
      </c>
      <c r="C128" s="40" t="s">
        <v>909</v>
      </c>
    </row>
    <row r="129" spans="1:3" x14ac:dyDescent="0.35">
      <c r="A129" s="40">
        <v>8</v>
      </c>
      <c r="B129" s="40" t="s">
        <v>910</v>
      </c>
      <c r="C129" s="40" t="s">
        <v>911</v>
      </c>
    </row>
    <row r="130" spans="1:3" x14ac:dyDescent="0.35">
      <c r="A130" s="40">
        <v>9</v>
      </c>
      <c r="B130" s="40" t="s">
        <v>79</v>
      </c>
      <c r="C130" s="40" t="s">
        <v>912</v>
      </c>
    </row>
    <row r="131" spans="1:3" x14ac:dyDescent="0.35">
      <c r="A131" s="40">
        <v>10</v>
      </c>
      <c r="B131" s="40" t="s">
        <v>78</v>
      </c>
      <c r="C131" s="40" t="s">
        <v>913</v>
      </c>
    </row>
    <row r="132" spans="1:3" x14ac:dyDescent="0.35">
      <c r="A132" s="40">
        <v>11</v>
      </c>
      <c r="B132" s="40" t="s">
        <v>82</v>
      </c>
      <c r="C132" s="40" t="s">
        <v>914</v>
      </c>
    </row>
    <row r="133" spans="1:3" x14ac:dyDescent="0.35">
      <c r="A133" s="40">
        <v>12</v>
      </c>
      <c r="B133" s="40" t="s">
        <v>80</v>
      </c>
      <c r="C133" s="40" t="s">
        <v>915</v>
      </c>
    </row>
    <row r="134" spans="1:3" x14ac:dyDescent="0.35">
      <c r="A134" s="40">
        <v>13</v>
      </c>
      <c r="B134" s="40" t="s">
        <v>916</v>
      </c>
      <c r="C134" s="40" t="s">
        <v>917</v>
      </c>
    </row>
    <row r="135" spans="1:3" x14ac:dyDescent="0.35">
      <c r="A135" s="40">
        <v>14</v>
      </c>
      <c r="B135" s="40" t="s">
        <v>918</v>
      </c>
      <c r="C135" s="40" t="s">
        <v>919</v>
      </c>
    </row>
    <row r="136" spans="1:3" x14ac:dyDescent="0.35">
      <c r="A136" s="40">
        <v>15</v>
      </c>
      <c r="B136" s="40" t="s">
        <v>81</v>
      </c>
      <c r="C136" s="40" t="s">
        <v>920</v>
      </c>
    </row>
    <row r="137" spans="1:3" x14ac:dyDescent="0.35">
      <c r="A137" s="40">
        <v>16</v>
      </c>
      <c r="B137" s="40" t="s">
        <v>83</v>
      </c>
      <c r="C137" s="40" t="s">
        <v>921</v>
      </c>
    </row>
    <row r="138" spans="1:3" x14ac:dyDescent="0.35">
      <c r="A138" s="40">
        <v>17</v>
      </c>
      <c r="B138" s="40" t="s">
        <v>84</v>
      </c>
      <c r="C138" s="40" t="s">
        <v>922</v>
      </c>
    </row>
    <row r="139" spans="1:3" x14ac:dyDescent="0.35">
      <c r="A139" s="40">
        <v>18</v>
      </c>
      <c r="B139" s="40" t="s">
        <v>85</v>
      </c>
      <c r="C139" s="40" t="s">
        <v>923</v>
      </c>
    </row>
    <row r="140" spans="1:3" x14ac:dyDescent="0.35">
      <c r="A140" s="40">
        <v>19</v>
      </c>
      <c r="B140" s="40" t="s">
        <v>86</v>
      </c>
      <c r="C140" s="40" t="s">
        <v>924</v>
      </c>
    </row>
    <row r="141" spans="1:3" x14ac:dyDescent="0.35">
      <c r="A141" s="40">
        <v>20</v>
      </c>
      <c r="B141" s="40" t="s">
        <v>925</v>
      </c>
      <c r="C141" s="40" t="s">
        <v>926</v>
      </c>
    </row>
    <row r="142" spans="1:3" x14ac:dyDescent="0.35">
      <c r="A142" s="40">
        <v>21</v>
      </c>
      <c r="B142" s="40" t="s">
        <v>87</v>
      </c>
      <c r="C142" s="40" t="s">
        <v>927</v>
      </c>
    </row>
    <row r="143" spans="1:3" x14ac:dyDescent="0.35">
      <c r="A143" s="40">
        <v>22</v>
      </c>
      <c r="B143" s="40" t="s">
        <v>88</v>
      </c>
      <c r="C143" s="40" t="s">
        <v>928</v>
      </c>
    </row>
    <row r="144" spans="1:3" x14ac:dyDescent="0.35">
      <c r="A144" s="44" t="s">
        <v>929</v>
      </c>
      <c r="B144" s="45"/>
      <c r="C144" s="46"/>
    </row>
    <row r="145" spans="1:3" x14ac:dyDescent="0.35">
      <c r="A145" s="40">
        <v>1</v>
      </c>
      <c r="B145" s="40" t="s">
        <v>930</v>
      </c>
      <c r="C145" s="40" t="s">
        <v>931</v>
      </c>
    </row>
    <row r="146" spans="1:3" x14ac:dyDescent="0.35">
      <c r="A146" s="40">
        <v>2</v>
      </c>
      <c r="B146" s="40" t="s">
        <v>932</v>
      </c>
      <c r="C146" s="40" t="s">
        <v>933</v>
      </c>
    </row>
    <row r="147" spans="1:3" x14ac:dyDescent="0.35">
      <c r="A147" s="44" t="s">
        <v>934</v>
      </c>
      <c r="B147" s="45"/>
      <c r="C147" s="46"/>
    </row>
    <row r="148" spans="1:3" x14ac:dyDescent="0.35">
      <c r="A148" s="40">
        <v>1</v>
      </c>
      <c r="B148" s="40" t="s">
        <v>91</v>
      </c>
      <c r="C148" s="40" t="s">
        <v>935</v>
      </c>
    </row>
    <row r="149" spans="1:3" x14ac:dyDescent="0.35">
      <c r="A149" s="40">
        <v>2</v>
      </c>
      <c r="B149" s="40" t="s">
        <v>93</v>
      </c>
      <c r="C149" s="40" t="s">
        <v>936</v>
      </c>
    </row>
    <row r="150" spans="1:3" x14ac:dyDescent="0.35">
      <c r="A150" s="40">
        <v>3</v>
      </c>
      <c r="B150" s="40" t="s">
        <v>92</v>
      </c>
      <c r="C150" s="40" t="s">
        <v>937</v>
      </c>
    </row>
    <row r="151" spans="1:3" x14ac:dyDescent="0.35">
      <c r="A151" s="40">
        <v>4</v>
      </c>
      <c r="B151" s="40" t="s">
        <v>94</v>
      </c>
      <c r="C151" s="40" t="s">
        <v>938</v>
      </c>
    </row>
    <row r="152" spans="1:3" x14ac:dyDescent="0.35">
      <c r="A152" s="40">
        <v>5</v>
      </c>
      <c r="B152" s="40" t="s">
        <v>157</v>
      </c>
      <c r="C152" s="40" t="s">
        <v>939</v>
      </c>
    </row>
    <row r="153" spans="1:3" x14ac:dyDescent="0.35">
      <c r="A153" s="40">
        <v>6</v>
      </c>
      <c r="B153" s="40" t="s">
        <v>95</v>
      </c>
      <c r="C153" s="40" t="s">
        <v>940</v>
      </c>
    </row>
    <row r="154" spans="1:3" x14ac:dyDescent="0.35">
      <c r="A154" s="40">
        <v>7</v>
      </c>
      <c r="B154" s="40" t="s">
        <v>96</v>
      </c>
      <c r="C154" s="40" t="s">
        <v>941</v>
      </c>
    </row>
    <row r="155" spans="1:3" x14ac:dyDescent="0.35">
      <c r="A155" s="44" t="s">
        <v>942</v>
      </c>
      <c r="B155" s="45"/>
      <c r="C155" s="46"/>
    </row>
    <row r="156" spans="1:3" x14ac:dyDescent="0.35">
      <c r="A156" s="40">
        <v>1</v>
      </c>
      <c r="B156" s="40" t="s">
        <v>943</v>
      </c>
      <c r="C156" s="40" t="s">
        <v>944</v>
      </c>
    </row>
    <row r="157" spans="1:3" x14ac:dyDescent="0.35">
      <c r="A157" s="40">
        <v>2</v>
      </c>
      <c r="B157" s="40" t="s">
        <v>89</v>
      </c>
      <c r="C157" s="40" t="s">
        <v>945</v>
      </c>
    </row>
    <row r="158" spans="1:3" x14ac:dyDescent="0.35">
      <c r="A158" s="40">
        <v>3</v>
      </c>
      <c r="B158" s="40" t="s">
        <v>946</v>
      </c>
      <c r="C158" s="40" t="s">
        <v>947</v>
      </c>
    </row>
    <row r="159" spans="1:3" x14ac:dyDescent="0.35">
      <c r="A159" s="40">
        <v>4</v>
      </c>
      <c r="B159" s="40" t="s">
        <v>90</v>
      </c>
      <c r="C159" s="40" t="s">
        <v>948</v>
      </c>
    </row>
    <row r="160" spans="1:3" x14ac:dyDescent="0.35">
      <c r="A160" s="44" t="s">
        <v>949</v>
      </c>
      <c r="B160" s="45"/>
      <c r="C160" s="46"/>
    </row>
    <row r="161" spans="1:3" x14ac:dyDescent="0.35">
      <c r="A161" s="44" t="s">
        <v>950</v>
      </c>
      <c r="B161" s="45"/>
      <c r="C161" s="46"/>
    </row>
    <row r="162" spans="1:3" x14ac:dyDescent="0.35">
      <c r="A162" s="40">
        <v>1</v>
      </c>
      <c r="B162" s="40" t="s">
        <v>146</v>
      </c>
      <c r="C162" s="40" t="s">
        <v>951</v>
      </c>
    </row>
    <row r="163" spans="1:3" x14ac:dyDescent="0.35">
      <c r="A163" s="40">
        <v>2</v>
      </c>
      <c r="B163" s="40" t="s">
        <v>112</v>
      </c>
      <c r="C163" s="40" t="s">
        <v>952</v>
      </c>
    </row>
    <row r="164" spans="1:3" x14ac:dyDescent="0.35">
      <c r="A164" s="40">
        <v>3</v>
      </c>
      <c r="B164" s="40" t="s">
        <v>113</v>
      </c>
      <c r="C164" s="40" t="s">
        <v>953</v>
      </c>
    </row>
    <row r="165" spans="1:3" x14ac:dyDescent="0.35">
      <c r="A165" s="40">
        <v>4</v>
      </c>
      <c r="B165" s="40" t="s">
        <v>954</v>
      </c>
      <c r="C165" s="40" t="s">
        <v>955</v>
      </c>
    </row>
    <row r="166" spans="1:3" x14ac:dyDescent="0.35">
      <c r="A166" s="40">
        <v>5</v>
      </c>
      <c r="B166" s="40" t="s">
        <v>34</v>
      </c>
      <c r="C166" s="40" t="s">
        <v>956</v>
      </c>
    </row>
    <row r="167" spans="1:3" x14ac:dyDescent="0.35">
      <c r="A167" s="40">
        <v>6</v>
      </c>
      <c r="B167" s="40" t="s">
        <v>110</v>
      </c>
      <c r="C167" s="40" t="s">
        <v>957</v>
      </c>
    </row>
    <row r="168" spans="1:3" x14ac:dyDescent="0.35">
      <c r="A168" s="40">
        <v>7</v>
      </c>
      <c r="B168" s="40" t="s">
        <v>109</v>
      </c>
      <c r="C168" s="40" t="s">
        <v>958</v>
      </c>
    </row>
    <row r="169" spans="1:3" x14ac:dyDescent="0.35">
      <c r="A169" s="40">
        <v>8</v>
      </c>
      <c r="B169" s="40" t="s">
        <v>111</v>
      </c>
      <c r="C169" s="40" t="s">
        <v>959</v>
      </c>
    </row>
    <row r="170" spans="1:3" x14ac:dyDescent="0.35">
      <c r="A170" s="40">
        <v>9</v>
      </c>
      <c r="B170" s="40" t="s">
        <v>960</v>
      </c>
      <c r="C170" s="40" t="s">
        <v>961</v>
      </c>
    </row>
    <row r="171" spans="1:3" x14ac:dyDescent="0.35">
      <c r="A171" s="40">
        <v>10</v>
      </c>
      <c r="B171" s="40" t="s">
        <v>115</v>
      </c>
      <c r="C171" s="40" t="s">
        <v>962</v>
      </c>
    </row>
    <row r="172" spans="1:3" x14ac:dyDescent="0.35">
      <c r="A172" s="40">
        <v>11</v>
      </c>
      <c r="B172" s="40" t="s">
        <v>116</v>
      </c>
      <c r="C172" s="40" t="s">
        <v>963</v>
      </c>
    </row>
    <row r="173" spans="1:3" x14ac:dyDescent="0.35">
      <c r="A173" s="40">
        <v>12</v>
      </c>
      <c r="B173" s="40" t="s">
        <v>117</v>
      </c>
      <c r="C173" s="40" t="s">
        <v>964</v>
      </c>
    </row>
    <row r="174" spans="1:3" x14ac:dyDescent="0.35">
      <c r="A174" s="40">
        <v>13</v>
      </c>
      <c r="B174" s="40" t="s">
        <v>965</v>
      </c>
      <c r="C174" s="40" t="s">
        <v>966</v>
      </c>
    </row>
    <row r="175" spans="1:3" x14ac:dyDescent="0.35">
      <c r="A175" s="40">
        <v>14</v>
      </c>
      <c r="B175" s="40" t="s">
        <v>118</v>
      </c>
      <c r="C175" s="40" t="s">
        <v>967</v>
      </c>
    </row>
    <row r="176" spans="1:3" x14ac:dyDescent="0.35">
      <c r="A176" s="40">
        <v>15</v>
      </c>
      <c r="B176" s="40" t="s">
        <v>119</v>
      </c>
      <c r="C176" s="40" t="s">
        <v>968</v>
      </c>
    </row>
    <row r="177" spans="1:3" x14ac:dyDescent="0.35">
      <c r="A177" s="40">
        <v>16</v>
      </c>
      <c r="B177" s="40" t="s">
        <v>120</v>
      </c>
      <c r="C177" s="40" t="s">
        <v>969</v>
      </c>
    </row>
    <row r="178" spans="1:3" x14ac:dyDescent="0.35">
      <c r="A178" s="40">
        <v>17</v>
      </c>
      <c r="B178" s="40" t="s">
        <v>114</v>
      </c>
      <c r="C178" s="40" t="s">
        <v>970</v>
      </c>
    </row>
    <row r="179" spans="1:3" x14ac:dyDescent="0.35">
      <c r="A179" s="40">
        <v>18</v>
      </c>
      <c r="B179" s="40" t="s">
        <v>971</v>
      </c>
      <c r="C179" s="40" t="s">
        <v>972</v>
      </c>
    </row>
    <row r="180" spans="1:3" x14ac:dyDescent="0.35">
      <c r="A180" s="40">
        <v>19</v>
      </c>
      <c r="B180" s="40" t="s">
        <v>121</v>
      </c>
      <c r="C180" s="40" t="s">
        <v>973</v>
      </c>
    </row>
    <row r="181" spans="1:3" x14ac:dyDescent="0.35">
      <c r="A181" s="40">
        <v>20</v>
      </c>
      <c r="B181" s="40" t="s">
        <v>122</v>
      </c>
      <c r="C181" s="40" t="s">
        <v>974</v>
      </c>
    </row>
    <row r="182" spans="1:3" x14ac:dyDescent="0.35">
      <c r="A182" s="40">
        <v>21</v>
      </c>
      <c r="B182" s="40" t="s">
        <v>975</v>
      </c>
      <c r="C182" s="40" t="s">
        <v>976</v>
      </c>
    </row>
    <row r="183" spans="1:3" x14ac:dyDescent="0.35">
      <c r="A183" s="40">
        <v>22</v>
      </c>
      <c r="B183" s="40" t="s">
        <v>123</v>
      </c>
      <c r="C183" s="40" t="s">
        <v>977</v>
      </c>
    </row>
    <row r="184" spans="1:3" x14ac:dyDescent="0.35">
      <c r="A184" s="40">
        <v>23</v>
      </c>
      <c r="B184" s="40" t="s">
        <v>978</v>
      </c>
      <c r="C184" s="40" t="s">
        <v>979</v>
      </c>
    </row>
    <row r="185" spans="1:3" x14ac:dyDescent="0.35">
      <c r="A185" s="40">
        <v>24</v>
      </c>
      <c r="B185" s="40" t="s">
        <v>124</v>
      </c>
      <c r="C185" s="40" t="s">
        <v>980</v>
      </c>
    </row>
    <row r="186" spans="1:3" x14ac:dyDescent="0.35">
      <c r="A186" s="40">
        <v>25</v>
      </c>
      <c r="B186" s="40" t="s">
        <v>125</v>
      </c>
      <c r="C186" s="40" t="s">
        <v>981</v>
      </c>
    </row>
    <row r="187" spans="1:3" x14ac:dyDescent="0.35">
      <c r="A187" s="40">
        <v>26</v>
      </c>
      <c r="B187" s="40" t="s">
        <v>982</v>
      </c>
      <c r="C187" s="40" t="s">
        <v>983</v>
      </c>
    </row>
    <row r="188" spans="1:3" x14ac:dyDescent="0.35">
      <c r="A188" s="40">
        <v>27</v>
      </c>
      <c r="B188" s="40" t="s">
        <v>126</v>
      </c>
      <c r="C188" s="40" t="s">
        <v>984</v>
      </c>
    </row>
    <row r="189" spans="1:3" x14ac:dyDescent="0.35">
      <c r="A189" s="40">
        <v>28</v>
      </c>
      <c r="B189" s="40" t="s">
        <v>127</v>
      </c>
      <c r="C189" s="40" t="s">
        <v>985</v>
      </c>
    </row>
    <row r="190" spans="1:3" x14ac:dyDescent="0.35">
      <c r="A190" s="40">
        <v>29</v>
      </c>
      <c r="B190" s="40" t="s">
        <v>986</v>
      </c>
      <c r="C190" s="40" t="s">
        <v>987</v>
      </c>
    </row>
    <row r="191" spans="1:3" x14ac:dyDescent="0.35">
      <c r="A191" s="40">
        <v>30</v>
      </c>
      <c r="B191" s="40" t="s">
        <v>988</v>
      </c>
      <c r="C191" s="40" t="s">
        <v>989</v>
      </c>
    </row>
    <row r="192" spans="1:3" x14ac:dyDescent="0.35">
      <c r="A192" s="40">
        <v>31</v>
      </c>
      <c r="B192" s="40" t="s">
        <v>128</v>
      </c>
      <c r="C192" s="40" t="s">
        <v>990</v>
      </c>
    </row>
    <row r="193" spans="1:3" x14ac:dyDescent="0.35">
      <c r="A193" s="40">
        <v>32</v>
      </c>
      <c r="B193" s="40" t="s">
        <v>129</v>
      </c>
      <c r="C193" s="40" t="s">
        <v>991</v>
      </c>
    </row>
    <row r="194" spans="1:3" x14ac:dyDescent="0.35">
      <c r="A194" s="40">
        <v>33</v>
      </c>
      <c r="B194" s="40" t="s">
        <v>130</v>
      </c>
      <c r="C194" s="40" t="s">
        <v>992</v>
      </c>
    </row>
    <row r="195" spans="1:3" x14ac:dyDescent="0.35">
      <c r="A195" s="40">
        <v>34</v>
      </c>
      <c r="B195" s="40" t="s">
        <v>131</v>
      </c>
      <c r="C195" s="40" t="s">
        <v>993</v>
      </c>
    </row>
    <row r="196" spans="1:3" x14ac:dyDescent="0.35">
      <c r="A196" s="40">
        <v>35</v>
      </c>
      <c r="B196" s="40" t="s">
        <v>132</v>
      </c>
      <c r="C196" s="40" t="s">
        <v>994</v>
      </c>
    </row>
    <row r="197" spans="1:3" x14ac:dyDescent="0.35">
      <c r="A197" s="40">
        <v>36</v>
      </c>
      <c r="B197" s="40" t="s">
        <v>995</v>
      </c>
      <c r="C197" s="40" t="s">
        <v>996</v>
      </c>
    </row>
    <row r="198" spans="1:3" x14ac:dyDescent="0.35">
      <c r="A198" s="40">
        <v>37</v>
      </c>
      <c r="B198" s="40" t="s">
        <v>108</v>
      </c>
      <c r="C198" s="40" t="s">
        <v>997</v>
      </c>
    </row>
    <row r="199" spans="1:3" x14ac:dyDescent="0.35">
      <c r="A199" s="40">
        <v>38</v>
      </c>
      <c r="B199" s="40" t="s">
        <v>998</v>
      </c>
      <c r="C199" s="40" t="s">
        <v>999</v>
      </c>
    </row>
    <row r="200" spans="1:3" x14ac:dyDescent="0.35">
      <c r="A200" s="40">
        <v>39</v>
      </c>
      <c r="B200" s="40" t="s">
        <v>1000</v>
      </c>
      <c r="C200" s="40" t="s">
        <v>1001</v>
      </c>
    </row>
    <row r="201" spans="1:3" x14ac:dyDescent="0.35">
      <c r="A201" s="44" t="s">
        <v>1002</v>
      </c>
      <c r="B201" s="45"/>
      <c r="C201" s="46"/>
    </row>
    <row r="202" spans="1:3" x14ac:dyDescent="0.35">
      <c r="A202" s="40">
        <v>1</v>
      </c>
      <c r="B202" s="40" t="s">
        <v>142</v>
      </c>
      <c r="C202" s="40" t="s">
        <v>1003</v>
      </c>
    </row>
    <row r="203" spans="1:3" x14ac:dyDescent="0.35">
      <c r="A203" s="40">
        <v>2</v>
      </c>
      <c r="B203" s="40" t="s">
        <v>143</v>
      </c>
      <c r="C203" s="40" t="s">
        <v>1004</v>
      </c>
    </row>
    <row r="204" spans="1:3" x14ac:dyDescent="0.35">
      <c r="A204" s="40">
        <v>3</v>
      </c>
      <c r="B204" s="40" t="s">
        <v>144</v>
      </c>
      <c r="C204" s="40" t="s">
        <v>1005</v>
      </c>
    </row>
    <row r="205" spans="1:3" x14ac:dyDescent="0.35">
      <c r="A205" s="40">
        <v>4</v>
      </c>
      <c r="B205" s="40" t="s">
        <v>1006</v>
      </c>
      <c r="C205" s="40" t="s">
        <v>1007</v>
      </c>
    </row>
    <row r="206" spans="1:3" x14ac:dyDescent="0.35">
      <c r="A206" s="40">
        <v>5</v>
      </c>
      <c r="B206" s="40" t="s">
        <v>145</v>
      </c>
      <c r="C206" s="40" t="s">
        <v>1008</v>
      </c>
    </row>
    <row r="207" spans="1:3" x14ac:dyDescent="0.35">
      <c r="A207" s="44" t="s">
        <v>1009</v>
      </c>
      <c r="B207" s="45"/>
      <c r="C207" s="46"/>
    </row>
    <row r="208" spans="1:3" x14ac:dyDescent="0.35">
      <c r="A208" s="40">
        <v>1</v>
      </c>
      <c r="B208" s="40" t="s">
        <v>133</v>
      </c>
      <c r="C208" s="40" t="s">
        <v>1010</v>
      </c>
    </row>
    <row r="209" spans="1:3" x14ac:dyDescent="0.35">
      <c r="A209" s="40">
        <v>2</v>
      </c>
      <c r="B209" s="40" t="s">
        <v>134</v>
      </c>
      <c r="C209" s="40" t="s">
        <v>1011</v>
      </c>
    </row>
    <row r="210" spans="1:3" x14ac:dyDescent="0.35">
      <c r="A210" s="40">
        <v>3</v>
      </c>
      <c r="B210" s="40" t="s">
        <v>135</v>
      </c>
      <c r="C210" s="40" t="s">
        <v>1012</v>
      </c>
    </row>
    <row r="211" spans="1:3" x14ac:dyDescent="0.35">
      <c r="A211" s="40">
        <v>4</v>
      </c>
      <c r="B211" s="40" t="s">
        <v>1013</v>
      </c>
      <c r="C211" s="40" t="s">
        <v>1014</v>
      </c>
    </row>
    <row r="212" spans="1:3" x14ac:dyDescent="0.35">
      <c r="A212" s="40">
        <v>5</v>
      </c>
      <c r="B212" s="40" t="s">
        <v>137</v>
      </c>
      <c r="C212" s="40" t="s">
        <v>1015</v>
      </c>
    </row>
    <row r="213" spans="1:3" x14ac:dyDescent="0.35">
      <c r="A213" s="40">
        <v>6</v>
      </c>
      <c r="B213" s="40" t="s">
        <v>138</v>
      </c>
      <c r="C213" s="40" t="s">
        <v>1016</v>
      </c>
    </row>
    <row r="214" spans="1:3" x14ac:dyDescent="0.35">
      <c r="A214" s="40">
        <v>7</v>
      </c>
      <c r="B214" s="40" t="s">
        <v>139</v>
      </c>
      <c r="C214" s="40" t="s">
        <v>1017</v>
      </c>
    </row>
    <row r="215" spans="1:3" x14ac:dyDescent="0.35">
      <c r="A215" s="40">
        <v>8</v>
      </c>
      <c r="B215" s="40" t="s">
        <v>1018</v>
      </c>
      <c r="C215" s="40" t="s">
        <v>1019</v>
      </c>
    </row>
    <row r="216" spans="1:3" x14ac:dyDescent="0.35">
      <c r="A216" s="40">
        <v>9</v>
      </c>
      <c r="B216" s="40" t="s">
        <v>140</v>
      </c>
      <c r="C216" s="40" t="s">
        <v>1020</v>
      </c>
    </row>
    <row r="217" spans="1:3" x14ac:dyDescent="0.35">
      <c r="A217" s="40">
        <v>10</v>
      </c>
      <c r="B217" s="40" t="s">
        <v>1021</v>
      </c>
      <c r="C217" s="40" t="s">
        <v>1022</v>
      </c>
    </row>
    <row r="218" spans="1:3" x14ac:dyDescent="0.35">
      <c r="A218" s="40">
        <v>11</v>
      </c>
      <c r="B218" s="40" t="s">
        <v>141</v>
      </c>
      <c r="C218" s="40" t="s">
        <v>1023</v>
      </c>
    </row>
    <row r="219" spans="1:3" x14ac:dyDescent="0.35">
      <c r="A219" s="44" t="s">
        <v>1024</v>
      </c>
      <c r="B219" s="45"/>
      <c r="C219" s="46"/>
    </row>
    <row r="220" spans="1:3" x14ac:dyDescent="0.35">
      <c r="A220" s="40">
        <v>1</v>
      </c>
      <c r="B220" s="40" t="s">
        <v>147</v>
      </c>
      <c r="C220" s="40" t="s">
        <v>1025</v>
      </c>
    </row>
    <row r="221" spans="1:3" x14ac:dyDescent="0.35">
      <c r="A221" s="40">
        <v>2</v>
      </c>
      <c r="B221" s="40" t="s">
        <v>148</v>
      </c>
      <c r="C221" s="40" t="s">
        <v>1026</v>
      </c>
    </row>
    <row r="222" spans="1:3" x14ac:dyDescent="0.35">
      <c r="A222" s="40">
        <v>3</v>
      </c>
      <c r="B222" s="40" t="s">
        <v>149</v>
      </c>
      <c r="C222" s="40" t="s">
        <v>1027</v>
      </c>
    </row>
    <row r="223" spans="1:3" x14ac:dyDescent="0.35">
      <c r="A223" s="40">
        <v>4</v>
      </c>
      <c r="B223" s="40" t="s">
        <v>150</v>
      </c>
      <c r="C223" s="40" t="s">
        <v>1028</v>
      </c>
    </row>
    <row r="224" spans="1:3" x14ac:dyDescent="0.35">
      <c r="A224" s="40">
        <v>5</v>
      </c>
      <c r="B224" s="40" t="s">
        <v>151</v>
      </c>
      <c r="C224" s="40" t="s">
        <v>1029</v>
      </c>
    </row>
    <row r="225" spans="1:3" x14ac:dyDescent="0.35">
      <c r="A225" s="40">
        <v>6</v>
      </c>
      <c r="B225" s="40" t="s">
        <v>152</v>
      </c>
      <c r="C225" s="40" t="s">
        <v>1030</v>
      </c>
    </row>
    <row r="226" spans="1:3" x14ac:dyDescent="0.35">
      <c r="A226" s="40">
        <v>7</v>
      </c>
      <c r="B226" s="40" t="s">
        <v>1031</v>
      </c>
      <c r="C226" s="40" t="s">
        <v>1032</v>
      </c>
    </row>
    <row r="227" spans="1:3" x14ac:dyDescent="0.35">
      <c r="A227" s="44" t="s">
        <v>1033</v>
      </c>
      <c r="B227" s="45"/>
      <c r="C227" s="46"/>
    </row>
    <row r="228" spans="1:3" x14ac:dyDescent="0.35">
      <c r="A228" s="40">
        <v>1</v>
      </c>
      <c r="B228" s="40" t="s">
        <v>1034</v>
      </c>
      <c r="C228" s="40" t="s">
        <v>1035</v>
      </c>
    </row>
    <row r="229" spans="1:3" x14ac:dyDescent="0.35">
      <c r="A229" s="40">
        <v>2</v>
      </c>
      <c r="B229" s="40" t="s">
        <v>1036</v>
      </c>
      <c r="C229" s="40" t="s">
        <v>1037</v>
      </c>
    </row>
    <row r="230" spans="1:3" x14ac:dyDescent="0.35">
      <c r="A230" s="40">
        <v>3</v>
      </c>
      <c r="B230" s="40" t="s">
        <v>1038</v>
      </c>
      <c r="C230" s="40" t="s">
        <v>1039</v>
      </c>
    </row>
    <row r="231" spans="1:3" x14ac:dyDescent="0.35">
      <c r="A231" s="40">
        <v>4</v>
      </c>
      <c r="B231" s="40" t="s">
        <v>1040</v>
      </c>
      <c r="C231" s="40" t="s">
        <v>1041</v>
      </c>
    </row>
    <row r="232" spans="1:3" x14ac:dyDescent="0.35">
      <c r="A232" s="40">
        <v>5</v>
      </c>
      <c r="B232" s="40" t="s">
        <v>1042</v>
      </c>
      <c r="C232" s="40" t="s">
        <v>1043</v>
      </c>
    </row>
    <row r="233" spans="1:3" x14ac:dyDescent="0.35">
      <c r="A233" s="40">
        <v>6</v>
      </c>
      <c r="B233" s="40" t="s">
        <v>1044</v>
      </c>
      <c r="C233" s="40" t="s">
        <v>1045</v>
      </c>
    </row>
    <row r="234" spans="1:3" x14ac:dyDescent="0.35">
      <c r="A234" s="40">
        <v>7</v>
      </c>
      <c r="B234" s="40" t="s">
        <v>1046</v>
      </c>
      <c r="C234" s="40" t="s">
        <v>1047</v>
      </c>
    </row>
    <row r="235" spans="1:3" x14ac:dyDescent="0.35">
      <c r="A235" s="44" t="s">
        <v>865</v>
      </c>
      <c r="B235" s="45"/>
      <c r="C235" s="46"/>
    </row>
    <row r="236" spans="1:3" x14ac:dyDescent="0.35">
      <c r="A236" s="40">
        <v>1</v>
      </c>
      <c r="B236" s="40" t="s">
        <v>1048</v>
      </c>
      <c r="C236" s="40" t="s">
        <v>1049</v>
      </c>
    </row>
    <row r="237" spans="1:3" x14ac:dyDescent="0.35">
      <c r="A237" s="40">
        <v>2</v>
      </c>
      <c r="B237" s="40" t="s">
        <v>1050</v>
      </c>
      <c r="C237" s="40" t="s">
        <v>1051</v>
      </c>
    </row>
    <row r="238" spans="1:3" x14ac:dyDescent="0.35">
      <c r="A238" s="40">
        <v>3</v>
      </c>
      <c r="B238" s="40" t="s">
        <v>1052</v>
      </c>
      <c r="C238" s="40" t="s">
        <v>1053</v>
      </c>
    </row>
  </sheetData>
  <mergeCells count="24">
    <mergeCell ref="A93:C93"/>
    <mergeCell ref="A99:C99"/>
    <mergeCell ref="A1:C1"/>
    <mergeCell ref="A2:C2"/>
    <mergeCell ref="A160:C160"/>
    <mergeCell ref="A11:C11"/>
    <mergeCell ref="A19:C19"/>
    <mergeCell ref="A37:C37"/>
    <mergeCell ref="A57:C57"/>
    <mergeCell ref="A72:C72"/>
    <mergeCell ref="A78:C78"/>
    <mergeCell ref="A83:C83"/>
    <mergeCell ref="A98:C98"/>
    <mergeCell ref="A106:C106"/>
    <mergeCell ref="A121:C121"/>
    <mergeCell ref="A144:C144"/>
    <mergeCell ref="A147:C147"/>
    <mergeCell ref="A155:C155"/>
    <mergeCell ref="A227:C227"/>
    <mergeCell ref="A235:C235"/>
    <mergeCell ref="A219:C219"/>
    <mergeCell ref="A201:C201"/>
    <mergeCell ref="A207:C207"/>
    <mergeCell ref="A161:C16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221D-E4BE-4F74-8DA0-B7C316C76E07}">
  <dimension ref="B1:D250"/>
  <sheetViews>
    <sheetView topLeftCell="B1" workbookViewId="0">
      <selection activeCell="F11" sqref="F11"/>
    </sheetView>
  </sheetViews>
  <sheetFormatPr defaultRowHeight="14.5" x14ac:dyDescent="0.35"/>
  <cols>
    <col min="4" max="4" width="41.1796875" customWidth="1"/>
  </cols>
  <sheetData>
    <row r="1" spans="2:4" x14ac:dyDescent="0.35">
      <c r="B1" s="47" t="s">
        <v>757</v>
      </c>
      <c r="C1" s="47"/>
      <c r="D1" s="47"/>
    </row>
    <row r="2" spans="2:4" x14ac:dyDescent="0.35">
      <c r="B2" s="47" t="s">
        <v>758</v>
      </c>
      <c r="C2" s="47"/>
      <c r="D2" s="47"/>
    </row>
    <row r="3" spans="2:4" x14ac:dyDescent="0.35">
      <c r="B3" s="40">
        <v>1</v>
      </c>
      <c r="C3" s="40" t="s">
        <v>8</v>
      </c>
      <c r="D3" s="40" t="s">
        <v>759</v>
      </c>
    </row>
    <row r="4" spans="2:4" x14ac:dyDescent="0.35">
      <c r="B4" s="40">
        <v>2</v>
      </c>
      <c r="C4" s="40" t="s">
        <v>760</v>
      </c>
      <c r="D4" s="40" t="s">
        <v>1054</v>
      </c>
    </row>
    <row r="5" spans="2:4" x14ac:dyDescent="0.35">
      <c r="B5" s="40">
        <v>3</v>
      </c>
      <c r="C5" s="40" t="s">
        <v>10</v>
      </c>
      <c r="D5" s="40" t="s">
        <v>762</v>
      </c>
    </row>
    <row r="6" spans="2:4" x14ac:dyDescent="0.35">
      <c r="B6" s="40">
        <v>4</v>
      </c>
      <c r="C6" s="40" t="s">
        <v>9</v>
      </c>
      <c r="D6" s="40" t="s">
        <v>763</v>
      </c>
    </row>
    <row r="7" spans="2:4" x14ac:dyDescent="0.35">
      <c r="B7" s="40">
        <v>5</v>
      </c>
      <c r="C7" s="40" t="s">
        <v>12</v>
      </c>
      <c r="D7" s="40" t="s">
        <v>764</v>
      </c>
    </row>
    <row r="8" spans="2:4" x14ac:dyDescent="0.35">
      <c r="B8" s="40">
        <v>6</v>
      </c>
      <c r="C8" s="40" t="s">
        <v>11</v>
      </c>
      <c r="D8" s="40" t="s">
        <v>765</v>
      </c>
    </row>
    <row r="9" spans="2:4" x14ac:dyDescent="0.35">
      <c r="B9" s="40">
        <v>7</v>
      </c>
      <c r="C9" s="40" t="s">
        <v>766</v>
      </c>
      <c r="D9" s="40" t="s">
        <v>767</v>
      </c>
    </row>
    <row r="10" spans="2:4" x14ac:dyDescent="0.35">
      <c r="B10" s="40">
        <v>8</v>
      </c>
      <c r="C10" s="40" t="s">
        <v>13</v>
      </c>
      <c r="D10" s="40" t="s">
        <v>768</v>
      </c>
    </row>
    <row r="11" spans="2:4" x14ac:dyDescent="0.35">
      <c r="B11" s="47" t="s">
        <v>769</v>
      </c>
      <c r="C11" s="47"/>
      <c r="D11" s="47"/>
    </row>
    <row r="12" spans="2:4" x14ac:dyDescent="0.35">
      <c r="B12" s="40">
        <v>1</v>
      </c>
      <c r="C12" s="40" t="s">
        <v>43</v>
      </c>
      <c r="D12" s="40" t="s">
        <v>770</v>
      </c>
    </row>
    <row r="13" spans="2:4" x14ac:dyDescent="0.35">
      <c r="B13" s="40">
        <v>2</v>
      </c>
      <c r="C13" s="40" t="s">
        <v>46</v>
      </c>
      <c r="D13" s="40" t="s">
        <v>771</v>
      </c>
    </row>
    <row r="14" spans="2:4" x14ac:dyDescent="0.35">
      <c r="B14" s="40">
        <v>3</v>
      </c>
      <c r="C14" s="40" t="s">
        <v>44</v>
      </c>
      <c r="D14" s="40" t="s">
        <v>1055</v>
      </c>
    </row>
    <row r="15" spans="2:4" x14ac:dyDescent="0.35">
      <c r="B15" s="40">
        <v>4</v>
      </c>
      <c r="C15" s="40" t="s">
        <v>45</v>
      </c>
      <c r="D15" s="40" t="s">
        <v>773</v>
      </c>
    </row>
    <row r="16" spans="2:4" x14ac:dyDescent="0.35">
      <c r="B16" s="40">
        <v>5</v>
      </c>
      <c r="C16" s="40" t="s">
        <v>47</v>
      </c>
      <c r="D16" s="40" t="s">
        <v>774</v>
      </c>
    </row>
    <row r="17" spans="2:4" x14ac:dyDescent="0.35">
      <c r="B17" s="40">
        <v>6</v>
      </c>
      <c r="C17" s="40" t="s">
        <v>49</v>
      </c>
      <c r="D17" s="40" t="s">
        <v>775</v>
      </c>
    </row>
    <row r="18" spans="2:4" x14ac:dyDescent="0.35">
      <c r="B18" s="40">
        <v>7</v>
      </c>
      <c r="C18" s="40" t="s">
        <v>48</v>
      </c>
      <c r="D18" s="40" t="s">
        <v>776</v>
      </c>
    </row>
    <row r="19" spans="2:4" x14ac:dyDescent="0.35">
      <c r="B19" s="47" t="s">
        <v>777</v>
      </c>
      <c r="C19" s="47"/>
      <c r="D19" s="47"/>
    </row>
    <row r="20" spans="2:4" x14ac:dyDescent="0.35">
      <c r="B20" s="40">
        <v>1</v>
      </c>
      <c r="C20" s="40" t="s">
        <v>50</v>
      </c>
      <c r="D20" s="40" t="s">
        <v>778</v>
      </c>
    </row>
    <row r="21" spans="2:4" x14ac:dyDescent="0.35">
      <c r="B21" s="40">
        <v>2</v>
      </c>
      <c r="C21" s="40" t="s">
        <v>51</v>
      </c>
      <c r="D21" s="40" t="s">
        <v>779</v>
      </c>
    </row>
    <row r="22" spans="2:4" x14ac:dyDescent="0.35">
      <c r="B22" s="40">
        <v>3</v>
      </c>
      <c r="C22" s="40" t="s">
        <v>53</v>
      </c>
      <c r="D22" s="40" t="s">
        <v>780</v>
      </c>
    </row>
    <row r="23" spans="2:4" x14ac:dyDescent="0.35">
      <c r="B23" s="40">
        <v>4</v>
      </c>
      <c r="C23" s="40" t="s">
        <v>153</v>
      </c>
      <c r="D23" s="40" t="s">
        <v>781</v>
      </c>
    </row>
    <row r="24" spans="2:4" x14ac:dyDescent="0.35">
      <c r="B24" s="40">
        <v>5</v>
      </c>
      <c r="C24" s="40" t="s">
        <v>54</v>
      </c>
      <c r="D24" s="40" t="s">
        <v>782</v>
      </c>
    </row>
    <row r="25" spans="2:4" x14ac:dyDescent="0.35">
      <c r="B25" s="40">
        <v>6</v>
      </c>
      <c r="C25" s="40" t="s">
        <v>56</v>
      </c>
      <c r="D25" s="40" t="s">
        <v>783</v>
      </c>
    </row>
    <row r="26" spans="2:4" x14ac:dyDescent="0.35">
      <c r="B26" s="40">
        <v>7</v>
      </c>
      <c r="C26" s="40" t="s">
        <v>55</v>
      </c>
      <c r="D26" s="40" t="s">
        <v>1056</v>
      </c>
    </row>
    <row r="27" spans="2:4" x14ac:dyDescent="0.35">
      <c r="B27" s="40">
        <v>8</v>
      </c>
      <c r="C27" s="40" t="s">
        <v>57</v>
      </c>
      <c r="D27" s="40" t="s">
        <v>785</v>
      </c>
    </row>
    <row r="28" spans="2:4" x14ac:dyDescent="0.35">
      <c r="B28" s="40">
        <v>9</v>
      </c>
      <c r="C28" s="40" t="s">
        <v>59</v>
      </c>
      <c r="D28" s="40" t="s">
        <v>786</v>
      </c>
    </row>
    <row r="29" spans="2:4" x14ac:dyDescent="0.35">
      <c r="B29" s="40">
        <v>10</v>
      </c>
      <c r="C29" s="40" t="s">
        <v>154</v>
      </c>
      <c r="D29" s="40" t="s">
        <v>787</v>
      </c>
    </row>
    <row r="30" spans="2:4" x14ac:dyDescent="0.35">
      <c r="B30" s="40">
        <v>11</v>
      </c>
      <c r="C30" s="40" t="s">
        <v>1057</v>
      </c>
      <c r="D30" s="40" t="s">
        <v>1058</v>
      </c>
    </row>
    <row r="31" spans="2:4" x14ac:dyDescent="0.35">
      <c r="B31" s="40">
        <v>12</v>
      </c>
      <c r="C31" s="40" t="s">
        <v>58</v>
      </c>
      <c r="D31" s="40" t="s">
        <v>788</v>
      </c>
    </row>
    <row r="32" spans="2:4" x14ac:dyDescent="0.35">
      <c r="B32" s="40">
        <v>13</v>
      </c>
      <c r="C32" s="40" t="s">
        <v>61</v>
      </c>
      <c r="D32" s="40" t="s">
        <v>789</v>
      </c>
    </row>
    <row r="33" spans="2:4" x14ac:dyDescent="0.35">
      <c r="B33" s="40">
        <v>14</v>
      </c>
      <c r="C33" s="40" t="s">
        <v>62</v>
      </c>
      <c r="D33" s="40" t="s">
        <v>790</v>
      </c>
    </row>
    <row r="34" spans="2:4" x14ac:dyDescent="0.35">
      <c r="B34" s="40">
        <v>15</v>
      </c>
      <c r="C34" s="40" t="s">
        <v>65</v>
      </c>
      <c r="D34" s="40" t="s">
        <v>791</v>
      </c>
    </row>
    <row r="35" spans="2:4" x14ac:dyDescent="0.35">
      <c r="B35" s="40">
        <v>16</v>
      </c>
      <c r="C35" s="40" t="s">
        <v>155</v>
      </c>
      <c r="D35" s="40" t="s">
        <v>792</v>
      </c>
    </row>
    <row r="36" spans="2:4" x14ac:dyDescent="0.35">
      <c r="B36" s="40">
        <v>17</v>
      </c>
      <c r="C36" s="40" t="s">
        <v>64</v>
      </c>
      <c r="D36" s="40" t="s">
        <v>1059</v>
      </c>
    </row>
    <row r="37" spans="2:4" x14ac:dyDescent="0.35">
      <c r="B37" s="40">
        <v>18</v>
      </c>
      <c r="C37" s="40" t="s">
        <v>66</v>
      </c>
      <c r="D37" s="40" t="s">
        <v>794</v>
      </c>
    </row>
    <row r="38" spans="2:4" x14ac:dyDescent="0.35">
      <c r="B38" s="47" t="s">
        <v>795</v>
      </c>
      <c r="C38" s="47"/>
      <c r="D38" s="47"/>
    </row>
    <row r="39" spans="2:4" x14ac:dyDescent="0.35">
      <c r="B39" s="40">
        <v>1</v>
      </c>
      <c r="C39" s="40" t="s">
        <v>30</v>
      </c>
      <c r="D39" s="40" t="s">
        <v>1060</v>
      </c>
    </row>
    <row r="40" spans="2:4" x14ac:dyDescent="0.35">
      <c r="B40" s="40">
        <v>2</v>
      </c>
      <c r="C40" s="40" t="s">
        <v>797</v>
      </c>
      <c r="D40" s="40" t="s">
        <v>1061</v>
      </c>
    </row>
    <row r="41" spans="2:4" x14ac:dyDescent="0.35">
      <c r="B41" s="40">
        <v>3</v>
      </c>
      <c r="C41" s="40" t="s">
        <v>29</v>
      </c>
      <c r="D41" s="40" t="s">
        <v>799</v>
      </c>
    </row>
    <row r="42" spans="2:4" x14ac:dyDescent="0.35">
      <c r="B42" s="40">
        <v>4</v>
      </c>
      <c r="C42" s="40" t="s">
        <v>34</v>
      </c>
      <c r="D42" s="40" t="s">
        <v>800</v>
      </c>
    </row>
    <row r="43" spans="2:4" x14ac:dyDescent="0.35">
      <c r="B43" s="40">
        <v>5</v>
      </c>
      <c r="C43" s="40" t="s">
        <v>1062</v>
      </c>
      <c r="D43" s="40" t="s">
        <v>1063</v>
      </c>
    </row>
    <row r="44" spans="2:4" x14ac:dyDescent="0.35">
      <c r="B44" s="40">
        <v>6</v>
      </c>
      <c r="C44" s="40" t="s">
        <v>31</v>
      </c>
      <c r="D44" s="40" t="s">
        <v>801</v>
      </c>
    </row>
    <row r="45" spans="2:4" x14ac:dyDescent="0.35">
      <c r="B45" s="40">
        <v>7</v>
      </c>
      <c r="C45" s="40" t="s">
        <v>32</v>
      </c>
      <c r="D45" s="40" t="s">
        <v>802</v>
      </c>
    </row>
    <row r="46" spans="2:4" x14ac:dyDescent="0.35">
      <c r="B46" s="40">
        <v>8</v>
      </c>
      <c r="C46" s="40" t="s">
        <v>33</v>
      </c>
      <c r="D46" s="40" t="s">
        <v>803</v>
      </c>
    </row>
    <row r="47" spans="2:4" x14ac:dyDescent="0.35">
      <c r="B47" s="40">
        <v>9</v>
      </c>
      <c r="C47" s="40" t="s">
        <v>35</v>
      </c>
      <c r="D47" s="40" t="s">
        <v>804</v>
      </c>
    </row>
    <row r="48" spans="2:4" x14ac:dyDescent="0.35">
      <c r="B48" s="40">
        <v>10</v>
      </c>
      <c r="C48" s="40" t="s">
        <v>805</v>
      </c>
      <c r="D48" s="40" t="s">
        <v>1064</v>
      </c>
    </row>
    <row r="49" spans="2:4" x14ac:dyDescent="0.35">
      <c r="B49" s="40">
        <v>11</v>
      </c>
      <c r="C49" s="40" t="s">
        <v>807</v>
      </c>
      <c r="D49" s="40" t="s">
        <v>1065</v>
      </c>
    </row>
    <row r="50" spans="2:4" x14ac:dyDescent="0.35">
      <c r="B50" s="40">
        <v>12</v>
      </c>
      <c r="C50" s="40" t="s">
        <v>37</v>
      </c>
      <c r="D50" s="40" t="s">
        <v>1066</v>
      </c>
    </row>
    <row r="51" spans="2:4" x14ac:dyDescent="0.35">
      <c r="B51" s="40">
        <v>13</v>
      </c>
      <c r="C51" s="40" t="s">
        <v>810</v>
      </c>
      <c r="D51" s="40" t="s">
        <v>1067</v>
      </c>
    </row>
    <row r="52" spans="2:4" x14ac:dyDescent="0.35">
      <c r="B52" s="40">
        <v>14</v>
      </c>
      <c r="C52" s="40" t="s">
        <v>812</v>
      </c>
      <c r="D52" s="40" t="s">
        <v>1068</v>
      </c>
    </row>
    <row r="53" spans="2:4" x14ac:dyDescent="0.35">
      <c r="B53" s="40">
        <v>15</v>
      </c>
      <c r="C53" s="40" t="s">
        <v>814</v>
      </c>
      <c r="D53" s="40" t="s">
        <v>1069</v>
      </c>
    </row>
    <row r="54" spans="2:4" x14ac:dyDescent="0.35">
      <c r="B54" s="40">
        <v>16</v>
      </c>
      <c r="C54" s="40" t="s">
        <v>816</v>
      </c>
      <c r="D54" s="40" t="s">
        <v>1070</v>
      </c>
    </row>
    <row r="55" spans="2:4" x14ac:dyDescent="0.35">
      <c r="B55" s="40">
        <v>17</v>
      </c>
      <c r="C55" s="40" t="s">
        <v>36</v>
      </c>
      <c r="D55" s="40" t="s">
        <v>818</v>
      </c>
    </row>
    <row r="56" spans="2:4" x14ac:dyDescent="0.35">
      <c r="B56" s="40">
        <v>18</v>
      </c>
      <c r="C56" s="40" t="s">
        <v>819</v>
      </c>
      <c r="D56" s="40" t="s">
        <v>1071</v>
      </c>
    </row>
    <row r="57" spans="2:4" x14ac:dyDescent="0.35">
      <c r="B57" s="40">
        <v>19</v>
      </c>
      <c r="C57" s="40" t="s">
        <v>821</v>
      </c>
      <c r="D57" s="40" t="s">
        <v>822</v>
      </c>
    </row>
    <row r="58" spans="2:4" x14ac:dyDescent="0.35">
      <c r="B58" s="40">
        <v>20</v>
      </c>
      <c r="C58" s="40" t="s">
        <v>38</v>
      </c>
      <c r="D58" s="40" t="s">
        <v>823</v>
      </c>
    </row>
    <row r="59" spans="2:4" x14ac:dyDescent="0.35">
      <c r="B59" s="47" t="s">
        <v>824</v>
      </c>
      <c r="C59" s="47"/>
      <c r="D59" s="47"/>
    </row>
    <row r="60" spans="2:4" x14ac:dyDescent="0.35">
      <c r="B60" s="40">
        <v>1</v>
      </c>
      <c r="C60" s="40" t="s">
        <v>19</v>
      </c>
      <c r="D60" s="40" t="s">
        <v>825</v>
      </c>
    </row>
    <row r="61" spans="2:4" x14ac:dyDescent="0.35">
      <c r="B61" s="40">
        <v>2</v>
      </c>
      <c r="C61" s="40" t="s">
        <v>826</v>
      </c>
      <c r="D61" s="40" t="s">
        <v>827</v>
      </c>
    </row>
    <row r="62" spans="2:4" x14ac:dyDescent="0.35">
      <c r="B62" s="40">
        <v>3</v>
      </c>
      <c r="C62" s="40" t="s">
        <v>18</v>
      </c>
      <c r="D62" s="40" t="s">
        <v>828</v>
      </c>
    </row>
    <row r="63" spans="2:4" x14ac:dyDescent="0.35">
      <c r="B63" s="40">
        <v>4</v>
      </c>
      <c r="C63" s="40" t="s">
        <v>829</v>
      </c>
      <c r="D63" s="40" t="s">
        <v>830</v>
      </c>
    </row>
    <row r="64" spans="2:4" x14ac:dyDescent="0.35">
      <c r="B64" s="40">
        <v>5</v>
      </c>
      <c r="C64" s="40" t="s">
        <v>20</v>
      </c>
      <c r="D64" s="40" t="s">
        <v>1072</v>
      </c>
    </row>
    <row r="65" spans="2:4" x14ac:dyDescent="0.35">
      <c r="B65" s="40">
        <v>6</v>
      </c>
      <c r="C65" s="40" t="s">
        <v>23</v>
      </c>
      <c r="D65" s="40" t="s">
        <v>832</v>
      </c>
    </row>
    <row r="66" spans="2:4" x14ac:dyDescent="0.35">
      <c r="B66" s="40">
        <v>7</v>
      </c>
      <c r="C66" s="40" t="s">
        <v>21</v>
      </c>
      <c r="D66" s="40" t="s">
        <v>833</v>
      </c>
    </row>
    <row r="67" spans="2:4" x14ac:dyDescent="0.35">
      <c r="B67" s="40">
        <v>8</v>
      </c>
      <c r="C67" s="40" t="s">
        <v>22</v>
      </c>
      <c r="D67" s="40" t="s">
        <v>834</v>
      </c>
    </row>
    <row r="68" spans="2:4" x14ac:dyDescent="0.35">
      <c r="B68" s="40">
        <v>9</v>
      </c>
      <c r="C68" s="40" t="s">
        <v>24</v>
      </c>
      <c r="D68" s="40" t="s">
        <v>835</v>
      </c>
    </row>
    <row r="69" spans="2:4" x14ac:dyDescent="0.35">
      <c r="B69" s="40">
        <v>10</v>
      </c>
      <c r="C69" s="40" t="s">
        <v>26</v>
      </c>
      <c r="D69" s="40" t="s">
        <v>836</v>
      </c>
    </row>
    <row r="70" spans="2:4" x14ac:dyDescent="0.35">
      <c r="B70" s="40">
        <v>11</v>
      </c>
      <c r="C70" s="40" t="s">
        <v>1073</v>
      </c>
      <c r="D70" s="40" t="s">
        <v>1074</v>
      </c>
    </row>
    <row r="71" spans="2:4" x14ac:dyDescent="0.35">
      <c r="B71" s="40">
        <v>12</v>
      </c>
      <c r="C71" s="40" t="s">
        <v>156</v>
      </c>
      <c r="D71" s="40" t="s">
        <v>1075</v>
      </c>
    </row>
    <row r="72" spans="2:4" x14ac:dyDescent="0.35">
      <c r="B72" s="40">
        <v>13</v>
      </c>
      <c r="C72" s="40" t="s">
        <v>28</v>
      </c>
      <c r="D72" s="40" t="s">
        <v>838</v>
      </c>
    </row>
    <row r="73" spans="2:4" x14ac:dyDescent="0.35">
      <c r="B73" s="40">
        <v>14</v>
      </c>
      <c r="C73" s="40" t="s">
        <v>839</v>
      </c>
      <c r="D73" s="40" t="s">
        <v>840</v>
      </c>
    </row>
    <row r="74" spans="2:4" x14ac:dyDescent="0.35">
      <c r="B74" s="40">
        <v>15</v>
      </c>
      <c r="C74" s="40" t="s">
        <v>27</v>
      </c>
      <c r="D74" s="40" t="s">
        <v>841</v>
      </c>
    </row>
    <row r="75" spans="2:4" x14ac:dyDescent="0.35">
      <c r="B75" s="47" t="s">
        <v>842</v>
      </c>
      <c r="C75" s="47"/>
      <c r="D75" s="47"/>
    </row>
    <row r="76" spans="2:4" x14ac:dyDescent="0.35">
      <c r="B76" s="40">
        <v>1</v>
      </c>
      <c r="C76" s="40" t="s">
        <v>15</v>
      </c>
      <c r="D76" s="40" t="s">
        <v>843</v>
      </c>
    </row>
    <row r="77" spans="2:4" x14ac:dyDescent="0.35">
      <c r="B77" s="40">
        <v>2</v>
      </c>
      <c r="C77" s="40" t="s">
        <v>844</v>
      </c>
      <c r="D77" s="40" t="s">
        <v>1076</v>
      </c>
    </row>
    <row r="78" spans="2:4" x14ac:dyDescent="0.35">
      <c r="B78" s="40">
        <v>3</v>
      </c>
      <c r="C78" s="40" t="s">
        <v>1077</v>
      </c>
      <c r="D78" s="40" t="s">
        <v>1078</v>
      </c>
    </row>
    <row r="79" spans="2:4" x14ac:dyDescent="0.35">
      <c r="B79" s="40">
        <v>4</v>
      </c>
      <c r="C79" s="40" t="s">
        <v>14</v>
      </c>
      <c r="D79" s="40" t="s">
        <v>846</v>
      </c>
    </row>
    <row r="80" spans="2:4" x14ac:dyDescent="0.35">
      <c r="B80" s="40">
        <v>5</v>
      </c>
      <c r="C80" s="40" t="s">
        <v>17</v>
      </c>
      <c r="D80" s="40" t="s">
        <v>847</v>
      </c>
    </row>
    <row r="81" spans="2:4" x14ac:dyDescent="0.35">
      <c r="B81" s="40">
        <v>6</v>
      </c>
      <c r="C81" s="40" t="s">
        <v>16</v>
      </c>
      <c r="D81" s="40" t="s">
        <v>848</v>
      </c>
    </row>
    <row r="82" spans="2:4" x14ac:dyDescent="0.35">
      <c r="B82" s="47" t="s">
        <v>849</v>
      </c>
      <c r="C82" s="47"/>
      <c r="D82" s="47"/>
    </row>
    <row r="83" spans="2:4" x14ac:dyDescent="0.35">
      <c r="B83" s="40">
        <v>1</v>
      </c>
      <c r="C83" s="40" t="s">
        <v>39</v>
      </c>
      <c r="D83" s="40" t="s">
        <v>1079</v>
      </c>
    </row>
    <row r="84" spans="2:4" x14ac:dyDescent="0.35">
      <c r="B84" s="40">
        <v>2</v>
      </c>
      <c r="C84" s="40" t="s">
        <v>40</v>
      </c>
      <c r="D84" s="40" t="s">
        <v>1080</v>
      </c>
    </row>
    <row r="85" spans="2:4" x14ac:dyDescent="0.35">
      <c r="B85" s="40">
        <v>3</v>
      </c>
      <c r="C85" s="40" t="s">
        <v>41</v>
      </c>
      <c r="D85" s="40" t="s">
        <v>852</v>
      </c>
    </row>
    <row r="86" spans="2:4" x14ac:dyDescent="0.35">
      <c r="B86" s="40">
        <v>4</v>
      </c>
      <c r="C86" s="40" t="s">
        <v>42</v>
      </c>
      <c r="D86" s="40" t="s">
        <v>853</v>
      </c>
    </row>
    <row r="87" spans="2:4" x14ac:dyDescent="0.35">
      <c r="B87" s="47" t="s">
        <v>854</v>
      </c>
      <c r="C87" s="47"/>
      <c r="D87" s="47"/>
    </row>
    <row r="88" spans="2:4" x14ac:dyDescent="0.35">
      <c r="B88" s="40">
        <v>1</v>
      </c>
      <c r="C88" s="40" t="s">
        <v>1</v>
      </c>
      <c r="D88" s="40" t="s">
        <v>855</v>
      </c>
    </row>
    <row r="89" spans="2:4" x14ac:dyDescent="0.35">
      <c r="B89" s="40">
        <v>2</v>
      </c>
      <c r="C89" s="40" t="s">
        <v>4</v>
      </c>
      <c r="D89" s="40" t="s">
        <v>856</v>
      </c>
    </row>
    <row r="90" spans="2:4" x14ac:dyDescent="0.35">
      <c r="B90" s="40">
        <v>3</v>
      </c>
      <c r="C90" s="40" t="s">
        <v>5</v>
      </c>
      <c r="D90" s="40" t="s">
        <v>857</v>
      </c>
    </row>
    <row r="91" spans="2:4" x14ac:dyDescent="0.35">
      <c r="B91" s="40">
        <v>4</v>
      </c>
      <c r="C91" s="40" t="s">
        <v>3</v>
      </c>
      <c r="D91" s="40" t="s">
        <v>858</v>
      </c>
    </row>
    <row r="92" spans="2:4" x14ac:dyDescent="0.35">
      <c r="B92" s="40">
        <v>5</v>
      </c>
      <c r="C92" s="40" t="s">
        <v>2</v>
      </c>
      <c r="D92" s="40" t="s">
        <v>859</v>
      </c>
    </row>
    <row r="93" spans="2:4" x14ac:dyDescent="0.35">
      <c r="B93" s="40">
        <v>6</v>
      </c>
      <c r="C93" s="40" t="s">
        <v>860</v>
      </c>
      <c r="D93" s="40" t="s">
        <v>861</v>
      </c>
    </row>
    <row r="94" spans="2:4" x14ac:dyDescent="0.35">
      <c r="B94" s="40">
        <v>7</v>
      </c>
      <c r="C94" s="40" t="s">
        <v>6</v>
      </c>
      <c r="D94" s="40" t="s">
        <v>862</v>
      </c>
    </row>
    <row r="95" spans="2:4" x14ac:dyDescent="0.35">
      <c r="B95" s="40">
        <v>8</v>
      </c>
      <c r="C95" s="40" t="s">
        <v>7</v>
      </c>
      <c r="D95" s="40" t="s">
        <v>1081</v>
      </c>
    </row>
    <row r="96" spans="2:4" x14ac:dyDescent="0.35">
      <c r="B96" s="40">
        <v>9</v>
      </c>
      <c r="C96" s="40" t="s">
        <v>0</v>
      </c>
      <c r="D96" s="40" t="s">
        <v>864</v>
      </c>
    </row>
    <row r="97" spans="2:4" x14ac:dyDescent="0.35">
      <c r="B97" s="47" t="s">
        <v>865</v>
      </c>
      <c r="C97" s="47"/>
      <c r="D97" s="47"/>
    </row>
    <row r="98" spans="2:4" x14ac:dyDescent="0.35">
      <c r="B98" s="40">
        <v>1</v>
      </c>
      <c r="C98" s="40" t="s">
        <v>866</v>
      </c>
      <c r="D98" s="40" t="s">
        <v>1082</v>
      </c>
    </row>
    <row r="99" spans="2:4" x14ac:dyDescent="0.35">
      <c r="B99" s="40">
        <v>2</v>
      </c>
      <c r="C99" s="40" t="s">
        <v>868</v>
      </c>
      <c r="D99" s="40" t="s">
        <v>869</v>
      </c>
    </row>
    <row r="100" spans="2:4" x14ac:dyDescent="0.35">
      <c r="B100" s="40">
        <v>3</v>
      </c>
      <c r="C100" s="40" t="s">
        <v>870</v>
      </c>
      <c r="D100" s="40" t="s">
        <v>1083</v>
      </c>
    </row>
    <row r="101" spans="2:4" x14ac:dyDescent="0.35">
      <c r="B101" s="40">
        <v>4</v>
      </c>
      <c r="C101" s="40" t="s">
        <v>872</v>
      </c>
      <c r="D101" s="40" t="s">
        <v>873</v>
      </c>
    </row>
    <row r="102" spans="2:4" x14ac:dyDescent="0.35">
      <c r="B102" s="47" t="s">
        <v>874</v>
      </c>
      <c r="C102" s="47"/>
      <c r="D102" s="47"/>
    </row>
    <row r="103" spans="2:4" x14ac:dyDescent="0.35">
      <c r="B103" s="47" t="s">
        <v>875</v>
      </c>
      <c r="C103" s="47"/>
      <c r="D103" s="47"/>
    </row>
    <row r="104" spans="2:4" x14ac:dyDescent="0.35">
      <c r="B104" s="40">
        <v>1</v>
      </c>
      <c r="C104" s="40" t="s">
        <v>67</v>
      </c>
      <c r="D104" s="40" t="s">
        <v>876</v>
      </c>
    </row>
    <row r="105" spans="2:4" x14ac:dyDescent="0.35">
      <c r="B105" s="40">
        <v>2</v>
      </c>
      <c r="C105" s="40" t="s">
        <v>69</v>
      </c>
      <c r="D105" s="40" t="s">
        <v>1084</v>
      </c>
    </row>
    <row r="106" spans="2:4" x14ac:dyDescent="0.35">
      <c r="B106" s="40">
        <v>3</v>
      </c>
      <c r="C106" s="40" t="s">
        <v>68</v>
      </c>
      <c r="D106" s="40" t="s">
        <v>878</v>
      </c>
    </row>
    <row r="107" spans="2:4" x14ac:dyDescent="0.35">
      <c r="B107" s="40">
        <v>4</v>
      </c>
      <c r="C107" s="40" t="s">
        <v>879</v>
      </c>
      <c r="D107" s="40" t="s">
        <v>1085</v>
      </c>
    </row>
    <row r="108" spans="2:4" x14ac:dyDescent="0.35">
      <c r="B108" s="40">
        <v>5</v>
      </c>
      <c r="C108" s="40" t="s">
        <v>71</v>
      </c>
      <c r="D108" s="40" t="s">
        <v>1086</v>
      </c>
    </row>
    <row r="109" spans="2:4" x14ac:dyDescent="0.35">
      <c r="B109" s="40">
        <v>6</v>
      </c>
      <c r="C109" s="40" t="s">
        <v>70</v>
      </c>
      <c r="D109" s="40" t="s">
        <v>882</v>
      </c>
    </row>
    <row r="110" spans="2:4" x14ac:dyDescent="0.35">
      <c r="B110" s="40">
        <v>7</v>
      </c>
      <c r="C110" s="40" t="s">
        <v>1087</v>
      </c>
      <c r="D110" s="40" t="s">
        <v>1088</v>
      </c>
    </row>
    <row r="111" spans="2:4" x14ac:dyDescent="0.35">
      <c r="B111" s="47" t="s">
        <v>883</v>
      </c>
      <c r="C111" s="47"/>
      <c r="D111" s="47"/>
    </row>
    <row r="112" spans="2:4" x14ac:dyDescent="0.35">
      <c r="B112" s="40">
        <v>1</v>
      </c>
      <c r="C112" s="40" t="s">
        <v>98</v>
      </c>
      <c r="D112" s="40" t="s">
        <v>884</v>
      </c>
    </row>
    <row r="113" spans="2:4" x14ac:dyDescent="0.35">
      <c r="B113" s="40">
        <v>2</v>
      </c>
      <c r="C113" s="40" t="s">
        <v>97</v>
      </c>
      <c r="D113" s="40" t="s">
        <v>885</v>
      </c>
    </row>
    <row r="114" spans="2:4" x14ac:dyDescent="0.35">
      <c r="B114" s="40">
        <v>3</v>
      </c>
      <c r="C114" s="40" t="s">
        <v>99</v>
      </c>
      <c r="D114" s="40" t="s">
        <v>886</v>
      </c>
    </row>
    <row r="115" spans="2:4" x14ac:dyDescent="0.35">
      <c r="B115" s="40">
        <v>4</v>
      </c>
      <c r="C115" s="40" t="s">
        <v>100</v>
      </c>
      <c r="D115" s="40" t="s">
        <v>887</v>
      </c>
    </row>
    <row r="116" spans="2:4" x14ac:dyDescent="0.35">
      <c r="B116" s="40">
        <v>5</v>
      </c>
      <c r="C116" s="40" t="s">
        <v>888</v>
      </c>
      <c r="D116" s="40" t="s">
        <v>1089</v>
      </c>
    </row>
    <row r="117" spans="2:4" x14ac:dyDescent="0.35">
      <c r="B117" s="40">
        <v>6</v>
      </c>
      <c r="C117" s="40" t="s">
        <v>101</v>
      </c>
      <c r="D117" s="40" t="s">
        <v>890</v>
      </c>
    </row>
    <row r="118" spans="2:4" x14ac:dyDescent="0.35">
      <c r="B118" s="40">
        <v>7</v>
      </c>
      <c r="C118" s="40" t="s">
        <v>102</v>
      </c>
      <c r="D118" s="40" t="s">
        <v>891</v>
      </c>
    </row>
    <row r="119" spans="2:4" x14ac:dyDescent="0.35">
      <c r="B119" s="40">
        <v>8</v>
      </c>
      <c r="C119" s="40" t="s">
        <v>103</v>
      </c>
      <c r="D119" s="40" t="s">
        <v>892</v>
      </c>
    </row>
    <row r="120" spans="2:4" x14ac:dyDescent="0.35">
      <c r="B120" s="40">
        <v>9</v>
      </c>
      <c r="C120" s="40" t="s">
        <v>104</v>
      </c>
      <c r="D120" s="40" t="s">
        <v>893</v>
      </c>
    </row>
    <row r="121" spans="2:4" x14ac:dyDescent="0.35">
      <c r="B121" s="40">
        <v>10</v>
      </c>
      <c r="C121" s="40" t="s">
        <v>1090</v>
      </c>
      <c r="D121" s="40" t="s">
        <v>1091</v>
      </c>
    </row>
    <row r="122" spans="2:4" x14ac:dyDescent="0.35">
      <c r="B122" s="40">
        <v>11</v>
      </c>
      <c r="C122" s="40" t="s">
        <v>894</v>
      </c>
      <c r="D122" s="40" t="s">
        <v>895</v>
      </c>
    </row>
    <row r="123" spans="2:4" x14ac:dyDescent="0.35">
      <c r="B123" s="40">
        <v>12</v>
      </c>
      <c r="C123" s="40" t="s">
        <v>896</v>
      </c>
      <c r="D123" s="40" t="s">
        <v>897</v>
      </c>
    </row>
    <row r="124" spans="2:4" x14ac:dyDescent="0.35">
      <c r="B124" s="40">
        <v>13</v>
      </c>
      <c r="C124" s="40" t="s">
        <v>105</v>
      </c>
      <c r="D124" s="40" t="s">
        <v>898</v>
      </c>
    </row>
    <row r="125" spans="2:4" x14ac:dyDescent="0.35">
      <c r="B125" s="40">
        <v>14</v>
      </c>
      <c r="C125" s="40" t="s">
        <v>106</v>
      </c>
      <c r="D125" s="40" t="s">
        <v>899</v>
      </c>
    </row>
    <row r="126" spans="2:4" x14ac:dyDescent="0.35">
      <c r="B126" s="40">
        <v>15</v>
      </c>
      <c r="C126" s="40" t="s">
        <v>107</v>
      </c>
      <c r="D126" s="40" t="s">
        <v>900</v>
      </c>
    </row>
    <row r="127" spans="2:4" x14ac:dyDescent="0.35">
      <c r="B127" s="47" t="s">
        <v>901</v>
      </c>
      <c r="C127" s="47"/>
      <c r="D127" s="47"/>
    </row>
    <row r="128" spans="2:4" x14ac:dyDescent="0.35">
      <c r="B128" s="40">
        <v>1</v>
      </c>
      <c r="C128" s="40" t="s">
        <v>73</v>
      </c>
      <c r="D128" s="40" t="s">
        <v>902</v>
      </c>
    </row>
    <row r="129" spans="2:4" x14ac:dyDescent="0.35">
      <c r="B129" s="40">
        <v>2</v>
      </c>
      <c r="C129" s="40" t="s">
        <v>72</v>
      </c>
      <c r="D129" s="40" t="s">
        <v>903</v>
      </c>
    </row>
    <row r="130" spans="2:4" x14ac:dyDescent="0.35">
      <c r="B130" s="40">
        <v>3</v>
      </c>
      <c r="C130" s="40" t="s">
        <v>74</v>
      </c>
      <c r="D130" s="40" t="s">
        <v>904</v>
      </c>
    </row>
    <row r="131" spans="2:4" x14ac:dyDescent="0.35">
      <c r="B131" s="40">
        <v>4</v>
      </c>
      <c r="C131" s="40" t="s">
        <v>905</v>
      </c>
      <c r="D131" s="40" t="s">
        <v>906</v>
      </c>
    </row>
    <row r="132" spans="2:4" x14ac:dyDescent="0.35">
      <c r="B132" s="40">
        <v>5</v>
      </c>
      <c r="C132" s="40" t="s">
        <v>75</v>
      </c>
      <c r="D132" s="40" t="s">
        <v>907</v>
      </c>
    </row>
    <row r="133" spans="2:4" x14ac:dyDescent="0.35">
      <c r="B133" s="40">
        <v>6</v>
      </c>
      <c r="C133" s="40" t="s">
        <v>76</v>
      </c>
      <c r="D133" s="40" t="s">
        <v>908</v>
      </c>
    </row>
    <row r="134" spans="2:4" x14ac:dyDescent="0.35">
      <c r="B134" s="40">
        <v>7</v>
      </c>
      <c r="C134" s="40" t="s">
        <v>77</v>
      </c>
      <c r="D134" s="40" t="s">
        <v>909</v>
      </c>
    </row>
    <row r="135" spans="2:4" x14ac:dyDescent="0.35">
      <c r="B135" s="40">
        <v>8</v>
      </c>
      <c r="C135" s="40" t="s">
        <v>910</v>
      </c>
      <c r="D135" s="40" t="s">
        <v>911</v>
      </c>
    </row>
    <row r="136" spans="2:4" x14ac:dyDescent="0.35">
      <c r="B136" s="40">
        <v>9</v>
      </c>
      <c r="C136" s="40" t="s">
        <v>79</v>
      </c>
      <c r="D136" s="40" t="s">
        <v>912</v>
      </c>
    </row>
    <row r="137" spans="2:4" x14ac:dyDescent="0.35">
      <c r="B137" s="40">
        <v>10</v>
      </c>
      <c r="C137" s="40" t="s">
        <v>78</v>
      </c>
      <c r="D137" s="40" t="s">
        <v>913</v>
      </c>
    </row>
    <row r="138" spans="2:4" x14ac:dyDescent="0.35">
      <c r="B138" s="40">
        <v>11</v>
      </c>
      <c r="C138" s="40" t="s">
        <v>82</v>
      </c>
      <c r="D138" s="40" t="s">
        <v>914</v>
      </c>
    </row>
    <row r="139" spans="2:4" x14ac:dyDescent="0.35">
      <c r="B139" s="40">
        <v>12</v>
      </c>
      <c r="C139" s="40" t="s">
        <v>80</v>
      </c>
      <c r="D139" s="40" t="s">
        <v>1092</v>
      </c>
    </row>
    <row r="140" spans="2:4" x14ac:dyDescent="0.35">
      <c r="B140" s="40">
        <v>13</v>
      </c>
      <c r="C140" s="40" t="s">
        <v>916</v>
      </c>
      <c r="D140" s="40" t="s">
        <v>917</v>
      </c>
    </row>
    <row r="141" spans="2:4" x14ac:dyDescent="0.35">
      <c r="B141" s="40">
        <v>14</v>
      </c>
      <c r="C141" s="40" t="s">
        <v>918</v>
      </c>
      <c r="D141" s="40" t="s">
        <v>1093</v>
      </c>
    </row>
    <row r="142" spans="2:4" x14ac:dyDescent="0.35">
      <c r="B142" s="40">
        <v>15</v>
      </c>
      <c r="C142" s="40" t="s">
        <v>81</v>
      </c>
      <c r="D142" s="40" t="s">
        <v>920</v>
      </c>
    </row>
    <row r="143" spans="2:4" x14ac:dyDescent="0.35">
      <c r="B143" s="40">
        <v>16</v>
      </c>
      <c r="C143" s="40" t="s">
        <v>83</v>
      </c>
      <c r="D143" s="40" t="s">
        <v>921</v>
      </c>
    </row>
    <row r="144" spans="2:4" x14ac:dyDescent="0.35">
      <c r="B144" s="40">
        <v>17</v>
      </c>
      <c r="C144" s="40" t="s">
        <v>84</v>
      </c>
      <c r="D144" s="40" t="s">
        <v>922</v>
      </c>
    </row>
    <row r="145" spans="2:4" x14ac:dyDescent="0.35">
      <c r="B145" s="40">
        <v>18</v>
      </c>
      <c r="C145" s="40" t="s">
        <v>85</v>
      </c>
      <c r="D145" s="40" t="s">
        <v>923</v>
      </c>
    </row>
    <row r="146" spans="2:4" x14ac:dyDescent="0.35">
      <c r="B146" s="40">
        <v>19</v>
      </c>
      <c r="C146" s="40" t="s">
        <v>86</v>
      </c>
      <c r="D146" s="40" t="s">
        <v>924</v>
      </c>
    </row>
    <row r="147" spans="2:4" x14ac:dyDescent="0.35">
      <c r="B147" s="40">
        <v>20</v>
      </c>
      <c r="C147" s="40" t="s">
        <v>925</v>
      </c>
      <c r="D147" s="40" t="s">
        <v>1094</v>
      </c>
    </row>
    <row r="148" spans="2:4" x14ac:dyDescent="0.35">
      <c r="B148" s="40">
        <v>21</v>
      </c>
      <c r="C148" s="40" t="s">
        <v>87</v>
      </c>
      <c r="D148" s="40" t="s">
        <v>927</v>
      </c>
    </row>
    <row r="149" spans="2:4" x14ac:dyDescent="0.35">
      <c r="B149" s="40">
        <v>22</v>
      </c>
      <c r="C149" s="40" t="s">
        <v>88</v>
      </c>
      <c r="D149" s="40" t="s">
        <v>1095</v>
      </c>
    </row>
    <row r="150" spans="2:4" x14ac:dyDescent="0.35">
      <c r="B150" s="47" t="s">
        <v>929</v>
      </c>
      <c r="C150" s="47"/>
      <c r="D150" s="47"/>
    </row>
    <row r="151" spans="2:4" x14ac:dyDescent="0.35">
      <c r="B151" s="40">
        <v>1</v>
      </c>
      <c r="C151" s="40" t="s">
        <v>930</v>
      </c>
      <c r="D151" s="40" t="s">
        <v>931</v>
      </c>
    </row>
    <row r="152" spans="2:4" x14ac:dyDescent="0.35">
      <c r="B152" s="40">
        <v>2</v>
      </c>
      <c r="C152" s="40" t="s">
        <v>932</v>
      </c>
      <c r="D152" s="40" t="s">
        <v>933</v>
      </c>
    </row>
    <row r="153" spans="2:4" x14ac:dyDescent="0.35">
      <c r="B153" s="47" t="s">
        <v>934</v>
      </c>
      <c r="C153" s="47"/>
      <c r="D153" s="47"/>
    </row>
    <row r="154" spans="2:4" x14ac:dyDescent="0.35">
      <c r="B154" s="40">
        <v>1</v>
      </c>
      <c r="C154" s="40" t="s">
        <v>91</v>
      </c>
      <c r="D154" s="40" t="s">
        <v>935</v>
      </c>
    </row>
    <row r="155" spans="2:4" x14ac:dyDescent="0.35">
      <c r="B155" s="40">
        <v>2</v>
      </c>
      <c r="C155" s="40" t="s">
        <v>93</v>
      </c>
      <c r="D155" s="40" t="s">
        <v>936</v>
      </c>
    </row>
    <row r="156" spans="2:4" x14ac:dyDescent="0.35">
      <c r="B156" s="40">
        <v>3</v>
      </c>
      <c r="C156" s="40" t="s">
        <v>92</v>
      </c>
      <c r="D156" s="40" t="s">
        <v>937</v>
      </c>
    </row>
    <row r="157" spans="2:4" x14ac:dyDescent="0.35">
      <c r="B157" s="40">
        <v>4</v>
      </c>
      <c r="C157" s="40" t="s">
        <v>94</v>
      </c>
      <c r="D157" s="40" t="s">
        <v>938</v>
      </c>
    </row>
    <row r="158" spans="2:4" x14ac:dyDescent="0.35">
      <c r="B158" s="40">
        <v>5</v>
      </c>
      <c r="C158" s="40" t="s">
        <v>157</v>
      </c>
      <c r="D158" s="40" t="s">
        <v>939</v>
      </c>
    </row>
    <row r="159" spans="2:4" x14ac:dyDescent="0.35">
      <c r="B159" s="40">
        <v>6</v>
      </c>
      <c r="C159" s="40" t="s">
        <v>95</v>
      </c>
      <c r="D159" s="40" t="s">
        <v>940</v>
      </c>
    </row>
    <row r="160" spans="2:4" x14ac:dyDescent="0.35">
      <c r="B160" s="40">
        <v>7</v>
      </c>
      <c r="C160" s="40" t="s">
        <v>96</v>
      </c>
      <c r="D160" s="40" t="s">
        <v>941</v>
      </c>
    </row>
    <row r="161" spans="2:4" x14ac:dyDescent="0.35">
      <c r="B161" s="47" t="s">
        <v>942</v>
      </c>
      <c r="C161" s="47"/>
      <c r="D161" s="47"/>
    </row>
    <row r="162" spans="2:4" x14ac:dyDescent="0.35">
      <c r="B162" s="40">
        <v>1</v>
      </c>
      <c r="C162" s="40" t="s">
        <v>943</v>
      </c>
      <c r="D162" s="40" t="s">
        <v>944</v>
      </c>
    </row>
    <row r="163" spans="2:4" x14ac:dyDescent="0.35">
      <c r="B163" s="40">
        <v>2</v>
      </c>
      <c r="C163" s="40" t="s">
        <v>89</v>
      </c>
      <c r="D163" s="40" t="s">
        <v>1096</v>
      </c>
    </row>
    <row r="164" spans="2:4" x14ac:dyDescent="0.35">
      <c r="B164" s="40">
        <v>3</v>
      </c>
      <c r="C164" s="40" t="s">
        <v>946</v>
      </c>
      <c r="D164" s="40" t="s">
        <v>1097</v>
      </c>
    </row>
    <row r="165" spans="2:4" x14ac:dyDescent="0.35">
      <c r="B165" s="40">
        <v>4</v>
      </c>
      <c r="C165" s="40" t="s">
        <v>90</v>
      </c>
      <c r="D165" s="40" t="s">
        <v>1098</v>
      </c>
    </row>
    <row r="166" spans="2:4" x14ac:dyDescent="0.35">
      <c r="B166" s="47" t="s">
        <v>949</v>
      </c>
      <c r="C166" s="47"/>
      <c r="D166" s="47"/>
    </row>
    <row r="167" spans="2:4" x14ac:dyDescent="0.35">
      <c r="B167" s="47" t="s">
        <v>950</v>
      </c>
      <c r="C167" s="47"/>
      <c r="D167" s="47"/>
    </row>
    <row r="168" spans="2:4" x14ac:dyDescent="0.35">
      <c r="B168" s="40">
        <v>1</v>
      </c>
      <c r="C168" s="40" t="s">
        <v>146</v>
      </c>
      <c r="D168" s="40" t="s">
        <v>951</v>
      </c>
    </row>
    <row r="169" spans="2:4" x14ac:dyDescent="0.35">
      <c r="B169" s="40">
        <v>2</v>
      </c>
      <c r="C169" s="40" t="s">
        <v>112</v>
      </c>
      <c r="D169" s="40" t="s">
        <v>952</v>
      </c>
    </row>
    <row r="170" spans="2:4" x14ac:dyDescent="0.35">
      <c r="B170" s="40">
        <v>3</v>
      </c>
      <c r="C170" s="40" t="s">
        <v>113</v>
      </c>
      <c r="D170" s="40" t="s">
        <v>953</v>
      </c>
    </row>
    <row r="171" spans="2:4" x14ac:dyDescent="0.35">
      <c r="B171" s="40">
        <v>4</v>
      </c>
      <c r="C171" s="40" t="s">
        <v>954</v>
      </c>
      <c r="D171" s="40" t="s">
        <v>955</v>
      </c>
    </row>
    <row r="172" spans="2:4" x14ac:dyDescent="0.35">
      <c r="B172" s="40">
        <v>5</v>
      </c>
      <c r="C172" s="40" t="s">
        <v>34</v>
      </c>
      <c r="D172" s="40" t="s">
        <v>956</v>
      </c>
    </row>
    <row r="173" spans="2:4" x14ac:dyDescent="0.35">
      <c r="B173" s="40">
        <v>6</v>
      </c>
      <c r="C173" s="40" t="s">
        <v>110</v>
      </c>
      <c r="D173" s="40" t="s">
        <v>957</v>
      </c>
    </row>
    <row r="174" spans="2:4" x14ac:dyDescent="0.35">
      <c r="B174" s="40">
        <v>7</v>
      </c>
      <c r="C174" s="40" t="s">
        <v>109</v>
      </c>
      <c r="D174" s="40" t="s">
        <v>958</v>
      </c>
    </row>
    <row r="175" spans="2:4" x14ac:dyDescent="0.35">
      <c r="B175" s="40">
        <v>8</v>
      </c>
      <c r="C175" s="40" t="s">
        <v>111</v>
      </c>
      <c r="D175" s="40" t="s">
        <v>959</v>
      </c>
    </row>
    <row r="176" spans="2:4" x14ac:dyDescent="0.35">
      <c r="B176" s="40">
        <v>9</v>
      </c>
      <c r="C176" s="40" t="s">
        <v>960</v>
      </c>
      <c r="D176" s="40" t="s">
        <v>1099</v>
      </c>
    </row>
    <row r="177" spans="2:4" x14ac:dyDescent="0.35">
      <c r="B177" s="40">
        <v>10</v>
      </c>
      <c r="C177" s="40" t="s">
        <v>115</v>
      </c>
      <c r="D177" s="40" t="s">
        <v>1100</v>
      </c>
    </row>
    <row r="178" spans="2:4" x14ac:dyDescent="0.35">
      <c r="B178" s="40">
        <v>11</v>
      </c>
      <c r="C178" s="40" t="s">
        <v>1101</v>
      </c>
      <c r="D178" s="40" t="s">
        <v>1102</v>
      </c>
    </row>
    <row r="179" spans="2:4" x14ac:dyDescent="0.35">
      <c r="B179" s="40">
        <v>12</v>
      </c>
      <c r="C179" s="40" t="s">
        <v>116</v>
      </c>
      <c r="D179" s="40" t="s">
        <v>963</v>
      </c>
    </row>
    <row r="180" spans="2:4" x14ac:dyDescent="0.35">
      <c r="B180" s="40">
        <v>13</v>
      </c>
      <c r="C180" s="40" t="s">
        <v>117</v>
      </c>
      <c r="D180" s="40" t="s">
        <v>1103</v>
      </c>
    </row>
    <row r="181" spans="2:4" x14ac:dyDescent="0.35">
      <c r="B181" s="40">
        <v>14</v>
      </c>
      <c r="C181" s="40" t="s">
        <v>965</v>
      </c>
      <c r="D181" s="40" t="s">
        <v>1104</v>
      </c>
    </row>
    <row r="182" spans="2:4" x14ac:dyDescent="0.35">
      <c r="B182" s="40">
        <v>15</v>
      </c>
      <c r="C182" s="40" t="s">
        <v>118</v>
      </c>
      <c r="D182" s="40" t="s">
        <v>1105</v>
      </c>
    </row>
    <row r="183" spans="2:4" x14ac:dyDescent="0.35">
      <c r="B183" s="40">
        <v>16</v>
      </c>
      <c r="C183" s="40" t="s">
        <v>119</v>
      </c>
      <c r="D183" s="40" t="s">
        <v>1106</v>
      </c>
    </row>
    <row r="184" spans="2:4" x14ac:dyDescent="0.35">
      <c r="B184" s="40">
        <v>18</v>
      </c>
      <c r="C184" s="40" t="s">
        <v>120</v>
      </c>
      <c r="D184" s="40" t="s">
        <v>969</v>
      </c>
    </row>
    <row r="185" spans="2:4" x14ac:dyDescent="0.35">
      <c r="B185" s="40">
        <v>19</v>
      </c>
      <c r="C185" s="40" t="s">
        <v>1107</v>
      </c>
      <c r="D185" s="40" t="s">
        <v>1108</v>
      </c>
    </row>
    <row r="186" spans="2:4" x14ac:dyDescent="0.35">
      <c r="B186" s="40">
        <v>20</v>
      </c>
      <c r="C186" s="40" t="s">
        <v>114</v>
      </c>
      <c r="D186" s="40" t="s">
        <v>970</v>
      </c>
    </row>
    <row r="187" spans="2:4" x14ac:dyDescent="0.35">
      <c r="B187" s="40">
        <v>21</v>
      </c>
      <c r="C187" s="40" t="s">
        <v>971</v>
      </c>
      <c r="D187" s="40" t="s">
        <v>972</v>
      </c>
    </row>
    <row r="188" spans="2:4" x14ac:dyDescent="0.35">
      <c r="B188" s="40">
        <v>22</v>
      </c>
      <c r="C188" s="40" t="s">
        <v>121</v>
      </c>
      <c r="D188" s="40" t="s">
        <v>1109</v>
      </c>
    </row>
    <row r="189" spans="2:4" x14ac:dyDescent="0.35">
      <c r="B189" s="40">
        <v>23</v>
      </c>
      <c r="C189" s="40" t="s">
        <v>122</v>
      </c>
      <c r="D189" s="40" t="s">
        <v>974</v>
      </c>
    </row>
    <row r="190" spans="2:4" x14ac:dyDescent="0.35">
      <c r="B190" s="40">
        <v>24</v>
      </c>
      <c r="C190" s="40" t="s">
        <v>975</v>
      </c>
      <c r="D190" s="40" t="s">
        <v>1110</v>
      </c>
    </row>
    <row r="191" spans="2:4" x14ac:dyDescent="0.35">
      <c r="B191" s="40">
        <v>25</v>
      </c>
      <c r="C191" s="40" t="s">
        <v>123</v>
      </c>
      <c r="D191" s="40" t="s">
        <v>1111</v>
      </c>
    </row>
    <row r="192" spans="2:4" x14ac:dyDescent="0.35">
      <c r="B192" s="40">
        <v>26</v>
      </c>
      <c r="C192" s="40" t="s">
        <v>978</v>
      </c>
      <c r="D192" s="40" t="s">
        <v>979</v>
      </c>
    </row>
    <row r="193" spans="2:4" x14ac:dyDescent="0.35">
      <c r="B193" s="40">
        <v>27</v>
      </c>
      <c r="C193" s="40" t="s">
        <v>124</v>
      </c>
      <c r="D193" s="40" t="s">
        <v>980</v>
      </c>
    </row>
    <row r="194" spans="2:4" x14ac:dyDescent="0.35">
      <c r="B194" s="40">
        <v>28</v>
      </c>
      <c r="C194" s="40" t="s">
        <v>125</v>
      </c>
      <c r="D194" s="40" t="s">
        <v>981</v>
      </c>
    </row>
    <row r="195" spans="2:4" x14ac:dyDescent="0.35">
      <c r="B195" s="40">
        <v>29</v>
      </c>
      <c r="C195" s="40" t="s">
        <v>982</v>
      </c>
      <c r="D195" s="40" t="s">
        <v>1112</v>
      </c>
    </row>
    <row r="196" spans="2:4" x14ac:dyDescent="0.35">
      <c r="B196" s="40">
        <v>30</v>
      </c>
      <c r="C196" s="40" t="s">
        <v>126</v>
      </c>
      <c r="D196" s="40" t="s">
        <v>1113</v>
      </c>
    </row>
    <row r="197" spans="2:4" x14ac:dyDescent="0.35">
      <c r="B197" s="40">
        <v>31</v>
      </c>
      <c r="C197" s="40" t="s">
        <v>127</v>
      </c>
      <c r="D197" s="40" t="s">
        <v>985</v>
      </c>
    </row>
    <row r="198" spans="2:4" x14ac:dyDescent="0.35">
      <c r="B198" s="40">
        <v>32</v>
      </c>
      <c r="C198" s="40" t="s">
        <v>986</v>
      </c>
      <c r="D198" s="40" t="s">
        <v>1114</v>
      </c>
    </row>
    <row r="199" spans="2:4" x14ac:dyDescent="0.35">
      <c r="B199" s="40">
        <v>33</v>
      </c>
      <c r="C199" s="40" t="s">
        <v>988</v>
      </c>
      <c r="D199" s="40" t="s">
        <v>989</v>
      </c>
    </row>
    <row r="200" spans="2:4" x14ac:dyDescent="0.35">
      <c r="B200" s="40">
        <v>34</v>
      </c>
      <c r="C200" s="40" t="s">
        <v>128</v>
      </c>
      <c r="D200" s="40" t="s">
        <v>1115</v>
      </c>
    </row>
    <row r="201" spans="2:4" x14ac:dyDescent="0.35">
      <c r="B201" s="40">
        <v>35</v>
      </c>
      <c r="C201" s="40" t="s">
        <v>129</v>
      </c>
      <c r="D201" s="40" t="s">
        <v>991</v>
      </c>
    </row>
    <row r="202" spans="2:4" x14ac:dyDescent="0.35">
      <c r="B202" s="40">
        <v>36</v>
      </c>
      <c r="C202" s="40" t="s">
        <v>130</v>
      </c>
      <c r="D202" s="40" t="s">
        <v>992</v>
      </c>
    </row>
    <row r="203" spans="2:4" x14ac:dyDescent="0.35">
      <c r="B203" s="40">
        <v>37</v>
      </c>
      <c r="C203" s="40" t="s">
        <v>131</v>
      </c>
      <c r="D203" s="40" t="s">
        <v>993</v>
      </c>
    </row>
    <row r="204" spans="2:4" x14ac:dyDescent="0.35">
      <c r="B204" s="40">
        <v>38</v>
      </c>
      <c r="C204" s="40" t="s">
        <v>132</v>
      </c>
      <c r="D204" s="40" t="s">
        <v>994</v>
      </c>
    </row>
    <row r="205" spans="2:4" x14ac:dyDescent="0.35">
      <c r="B205" s="40">
        <v>39</v>
      </c>
      <c r="C205" s="40" t="s">
        <v>995</v>
      </c>
      <c r="D205" s="40" t="s">
        <v>1116</v>
      </c>
    </row>
    <row r="206" spans="2:4" x14ac:dyDescent="0.35">
      <c r="B206" s="40">
        <v>40</v>
      </c>
      <c r="C206" s="40" t="s">
        <v>1117</v>
      </c>
      <c r="D206" s="40" t="s">
        <v>1118</v>
      </c>
    </row>
    <row r="207" spans="2:4" x14ac:dyDescent="0.35">
      <c r="B207" s="40">
        <v>41</v>
      </c>
      <c r="C207" s="40" t="s">
        <v>108</v>
      </c>
      <c r="D207" s="40" t="s">
        <v>997</v>
      </c>
    </row>
    <row r="208" spans="2:4" x14ac:dyDescent="0.35">
      <c r="B208" s="40">
        <v>42</v>
      </c>
      <c r="C208" s="40" t="s">
        <v>998</v>
      </c>
      <c r="D208" s="40" t="s">
        <v>1119</v>
      </c>
    </row>
    <row r="209" spans="2:4" x14ac:dyDescent="0.35">
      <c r="B209" s="40">
        <v>43</v>
      </c>
      <c r="C209" s="40" t="s">
        <v>1000</v>
      </c>
      <c r="D209" s="40" t="s">
        <v>1120</v>
      </c>
    </row>
    <row r="210" spans="2:4" x14ac:dyDescent="0.35">
      <c r="B210" s="47" t="s">
        <v>1002</v>
      </c>
      <c r="C210" s="47"/>
      <c r="D210" s="47"/>
    </row>
    <row r="211" spans="2:4" x14ac:dyDescent="0.35">
      <c r="B211" s="40">
        <v>1</v>
      </c>
      <c r="C211" s="40" t="s">
        <v>142</v>
      </c>
      <c r="D211" s="40" t="s">
        <v>1003</v>
      </c>
    </row>
    <row r="212" spans="2:4" x14ac:dyDescent="0.35">
      <c r="B212" s="40">
        <v>2</v>
      </c>
      <c r="C212" s="40" t="s">
        <v>143</v>
      </c>
      <c r="D212" s="40" t="s">
        <v>1004</v>
      </c>
    </row>
    <row r="213" spans="2:4" x14ac:dyDescent="0.35">
      <c r="B213" s="40">
        <v>3</v>
      </c>
      <c r="C213" s="40" t="s">
        <v>144</v>
      </c>
      <c r="D213" s="40" t="s">
        <v>1121</v>
      </c>
    </row>
    <row r="214" spans="2:4" x14ac:dyDescent="0.35">
      <c r="B214" s="40">
        <v>4</v>
      </c>
      <c r="C214" s="40" t="s">
        <v>145</v>
      </c>
      <c r="D214" s="40" t="s">
        <v>1008</v>
      </c>
    </row>
    <row r="215" spans="2:4" x14ac:dyDescent="0.35">
      <c r="B215" s="47" t="s">
        <v>1009</v>
      </c>
      <c r="C215" s="47"/>
      <c r="D215" s="47"/>
    </row>
    <row r="216" spans="2:4" x14ac:dyDescent="0.35">
      <c r="B216" s="40">
        <v>1</v>
      </c>
      <c r="C216" s="40" t="s">
        <v>133</v>
      </c>
      <c r="D216" s="40" t="s">
        <v>1010</v>
      </c>
    </row>
    <row r="217" spans="2:4" x14ac:dyDescent="0.35">
      <c r="B217" s="40">
        <v>2</v>
      </c>
      <c r="C217" s="40" t="s">
        <v>134</v>
      </c>
      <c r="D217" s="40" t="s">
        <v>1011</v>
      </c>
    </row>
    <row r="218" spans="2:4" x14ac:dyDescent="0.35">
      <c r="B218" s="40">
        <v>3</v>
      </c>
      <c r="C218" s="40" t="s">
        <v>135</v>
      </c>
      <c r="D218" s="40" t="s">
        <v>1012</v>
      </c>
    </row>
    <row r="219" spans="2:4" x14ac:dyDescent="0.35">
      <c r="B219" s="40">
        <v>4</v>
      </c>
      <c r="C219" s="40" t="s">
        <v>1013</v>
      </c>
      <c r="D219" s="40" t="s">
        <v>1014</v>
      </c>
    </row>
    <row r="220" spans="2:4" x14ac:dyDescent="0.35">
      <c r="B220" s="40">
        <v>5</v>
      </c>
      <c r="C220" s="40" t="s">
        <v>137</v>
      </c>
      <c r="D220" s="40" t="s">
        <v>1015</v>
      </c>
    </row>
    <row r="221" spans="2:4" x14ac:dyDescent="0.35">
      <c r="B221" s="40">
        <v>6</v>
      </c>
      <c r="C221" s="40" t="s">
        <v>138</v>
      </c>
      <c r="D221" s="40" t="s">
        <v>1122</v>
      </c>
    </row>
    <row r="222" spans="2:4" x14ac:dyDescent="0.35">
      <c r="B222" s="40">
        <v>7</v>
      </c>
      <c r="C222" s="40" t="s">
        <v>139</v>
      </c>
      <c r="D222" s="40" t="s">
        <v>1017</v>
      </c>
    </row>
    <row r="223" spans="2:4" x14ac:dyDescent="0.35">
      <c r="B223" s="40">
        <v>8</v>
      </c>
      <c r="C223" s="40" t="s">
        <v>1018</v>
      </c>
      <c r="D223" s="40" t="s">
        <v>1019</v>
      </c>
    </row>
    <row r="224" spans="2:4" x14ac:dyDescent="0.35">
      <c r="B224" s="40">
        <v>9</v>
      </c>
      <c r="C224" s="40" t="s">
        <v>140</v>
      </c>
      <c r="D224" s="40" t="s">
        <v>1020</v>
      </c>
    </row>
    <row r="225" spans="2:4" x14ac:dyDescent="0.35">
      <c r="B225" s="40">
        <v>10</v>
      </c>
      <c r="C225" s="40" t="s">
        <v>1021</v>
      </c>
      <c r="D225" s="40" t="s">
        <v>1022</v>
      </c>
    </row>
    <row r="226" spans="2:4" x14ac:dyDescent="0.35">
      <c r="B226" s="40">
        <v>11</v>
      </c>
      <c r="C226" s="40" t="s">
        <v>141</v>
      </c>
      <c r="D226" s="40" t="s">
        <v>1023</v>
      </c>
    </row>
    <row r="227" spans="2:4" x14ac:dyDescent="0.35">
      <c r="B227" s="47" t="s">
        <v>1024</v>
      </c>
      <c r="C227" s="47"/>
      <c r="D227" s="47"/>
    </row>
    <row r="228" spans="2:4" x14ac:dyDescent="0.35">
      <c r="B228" s="40">
        <v>1</v>
      </c>
      <c r="C228" s="40" t="s">
        <v>1123</v>
      </c>
      <c r="D228" s="40" t="s">
        <v>1124</v>
      </c>
    </row>
    <row r="229" spans="2:4" x14ac:dyDescent="0.35">
      <c r="B229" s="40">
        <v>2</v>
      </c>
      <c r="C229" s="40" t="s">
        <v>147</v>
      </c>
      <c r="D229" s="40" t="s">
        <v>1025</v>
      </c>
    </row>
    <row r="230" spans="2:4" x14ac:dyDescent="0.35">
      <c r="B230" s="40">
        <v>3</v>
      </c>
      <c r="C230" s="40" t="s">
        <v>148</v>
      </c>
      <c r="D230" s="40" t="s">
        <v>1125</v>
      </c>
    </row>
    <row r="231" spans="2:4" x14ac:dyDescent="0.35">
      <c r="B231" s="40">
        <v>4</v>
      </c>
      <c r="C231" s="40" t="s">
        <v>149</v>
      </c>
      <c r="D231" s="40" t="s">
        <v>1027</v>
      </c>
    </row>
    <row r="232" spans="2:4" x14ac:dyDescent="0.35">
      <c r="B232" s="40">
        <v>5</v>
      </c>
      <c r="C232" s="40" t="s">
        <v>150</v>
      </c>
      <c r="D232" s="40" t="s">
        <v>1028</v>
      </c>
    </row>
    <row r="233" spans="2:4" x14ac:dyDescent="0.35">
      <c r="B233" s="40">
        <v>6</v>
      </c>
      <c r="C233" s="40" t="s">
        <v>1126</v>
      </c>
      <c r="D233" s="40" t="s">
        <v>1127</v>
      </c>
    </row>
    <row r="234" spans="2:4" x14ac:dyDescent="0.35">
      <c r="B234" s="40">
        <v>7</v>
      </c>
      <c r="C234" s="40" t="s">
        <v>151</v>
      </c>
      <c r="D234" s="40" t="s">
        <v>1029</v>
      </c>
    </row>
    <row r="235" spans="2:4" x14ac:dyDescent="0.35">
      <c r="B235" s="40">
        <v>8</v>
      </c>
      <c r="C235" s="40" t="s">
        <v>152</v>
      </c>
      <c r="D235" s="40" t="s">
        <v>1030</v>
      </c>
    </row>
    <row r="236" spans="2:4" x14ac:dyDescent="0.35">
      <c r="B236" s="40">
        <v>9</v>
      </c>
      <c r="C236" s="40" t="s">
        <v>1031</v>
      </c>
      <c r="D236" s="40" t="s">
        <v>1128</v>
      </c>
    </row>
    <row r="237" spans="2:4" x14ac:dyDescent="0.35">
      <c r="B237" s="47" t="s">
        <v>1033</v>
      </c>
      <c r="C237" s="47"/>
      <c r="D237" s="47"/>
    </row>
    <row r="238" spans="2:4" x14ac:dyDescent="0.35">
      <c r="B238" s="40">
        <v>1</v>
      </c>
      <c r="C238" s="40" t="s">
        <v>1034</v>
      </c>
      <c r="D238" s="40" t="s">
        <v>1129</v>
      </c>
    </row>
    <row r="239" spans="2:4" x14ac:dyDescent="0.35">
      <c r="B239" s="40">
        <v>2</v>
      </c>
      <c r="C239" s="40" t="s">
        <v>1036</v>
      </c>
      <c r="D239" s="40" t="s">
        <v>1037</v>
      </c>
    </row>
    <row r="240" spans="2:4" x14ac:dyDescent="0.35">
      <c r="B240" s="40">
        <v>3</v>
      </c>
      <c r="C240" s="40" t="s">
        <v>1038</v>
      </c>
      <c r="D240" s="40" t="s">
        <v>1130</v>
      </c>
    </row>
    <row r="241" spans="2:4" x14ac:dyDescent="0.35">
      <c r="B241" s="40">
        <v>4</v>
      </c>
      <c r="C241" s="40" t="s">
        <v>1040</v>
      </c>
      <c r="D241" s="40" t="s">
        <v>1041</v>
      </c>
    </row>
    <row r="242" spans="2:4" x14ac:dyDescent="0.35">
      <c r="B242" s="40">
        <v>5</v>
      </c>
      <c r="C242" s="40" t="s">
        <v>1042</v>
      </c>
      <c r="D242" s="40" t="s">
        <v>1043</v>
      </c>
    </row>
    <row r="243" spans="2:4" x14ac:dyDescent="0.35">
      <c r="B243" s="40">
        <v>6</v>
      </c>
      <c r="C243" s="40" t="s">
        <v>1131</v>
      </c>
      <c r="D243" s="40" t="s">
        <v>1132</v>
      </c>
    </row>
    <row r="244" spans="2:4" x14ac:dyDescent="0.35">
      <c r="B244" s="40">
        <v>7</v>
      </c>
      <c r="C244" s="40" t="s">
        <v>1133</v>
      </c>
      <c r="D244" s="40" t="s">
        <v>1134</v>
      </c>
    </row>
    <row r="245" spans="2:4" x14ac:dyDescent="0.35">
      <c r="B245" s="40">
        <v>8</v>
      </c>
      <c r="C245" s="40" t="s">
        <v>1046</v>
      </c>
      <c r="D245" s="40" t="s">
        <v>1135</v>
      </c>
    </row>
    <row r="246" spans="2:4" x14ac:dyDescent="0.35">
      <c r="B246" s="47" t="s">
        <v>865</v>
      </c>
      <c r="C246" s="47"/>
      <c r="D246" s="47"/>
    </row>
    <row r="247" spans="2:4" x14ac:dyDescent="0.35">
      <c r="B247" s="40">
        <v>1</v>
      </c>
      <c r="C247" s="40" t="s">
        <v>1136</v>
      </c>
      <c r="D247" s="40" t="s">
        <v>1137</v>
      </c>
    </row>
    <row r="248" spans="2:4" x14ac:dyDescent="0.35">
      <c r="B248" s="40">
        <v>2</v>
      </c>
      <c r="C248" s="40" t="s">
        <v>1048</v>
      </c>
      <c r="D248" s="40" t="s">
        <v>1138</v>
      </c>
    </row>
    <row r="249" spans="2:4" x14ac:dyDescent="0.35">
      <c r="B249" s="40">
        <v>3</v>
      </c>
      <c r="C249" s="40" t="s">
        <v>1050</v>
      </c>
      <c r="D249" s="40" t="s">
        <v>1051</v>
      </c>
    </row>
    <row r="250" spans="2:4" x14ac:dyDescent="0.35">
      <c r="B250" s="40">
        <v>4</v>
      </c>
      <c r="C250" s="40" t="s">
        <v>1052</v>
      </c>
      <c r="D250" s="40" t="s">
        <v>1139</v>
      </c>
    </row>
  </sheetData>
  <mergeCells count="24">
    <mergeCell ref="B246:D246"/>
    <mergeCell ref="B111:D111"/>
    <mergeCell ref="B127:D127"/>
    <mergeCell ref="B150:D150"/>
    <mergeCell ref="B153:D153"/>
    <mergeCell ref="B161:D161"/>
    <mergeCell ref="B166:D166"/>
    <mergeCell ref="B167:D167"/>
    <mergeCell ref="B210:D210"/>
    <mergeCell ref="B215:D215"/>
    <mergeCell ref="B227:D227"/>
    <mergeCell ref="B237:D237"/>
    <mergeCell ref="B103:D103"/>
    <mergeCell ref="B1:D1"/>
    <mergeCell ref="B2:D2"/>
    <mergeCell ref="B11:D11"/>
    <mergeCell ref="B19:D19"/>
    <mergeCell ref="B38:D38"/>
    <mergeCell ref="B59:D59"/>
    <mergeCell ref="B75:D75"/>
    <mergeCell ref="B82:D82"/>
    <mergeCell ref="B87:D87"/>
    <mergeCell ref="B97:D97"/>
    <mergeCell ref="B102:D10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8720E-8E30-458D-A21F-8E4F63323817}">
  <dimension ref="A1:F186"/>
  <sheetViews>
    <sheetView workbookViewId="0">
      <selection activeCell="G5" sqref="G5"/>
    </sheetView>
  </sheetViews>
  <sheetFormatPr defaultRowHeight="14.5" x14ac:dyDescent="0.35"/>
  <cols>
    <col min="1" max="1" width="42.1796875" customWidth="1"/>
    <col min="2" max="2" width="12.6328125" customWidth="1"/>
  </cols>
  <sheetData>
    <row r="1" spans="1:6" x14ac:dyDescent="0.35">
      <c r="A1" s="47" t="s">
        <v>757</v>
      </c>
      <c r="B1" s="47"/>
      <c r="E1" t="s">
        <v>1332</v>
      </c>
      <c r="F1" t="s">
        <v>1333</v>
      </c>
    </row>
    <row r="2" spans="1:6" x14ac:dyDescent="0.35">
      <c r="A2" s="47" t="s">
        <v>1305</v>
      </c>
      <c r="B2" s="47"/>
      <c r="E2" s="41" t="s">
        <v>1</v>
      </c>
    </row>
    <row r="3" spans="1:6" x14ac:dyDescent="0.35">
      <c r="A3" s="40" t="s">
        <v>1141</v>
      </c>
      <c r="B3" s="40" t="s">
        <v>0</v>
      </c>
      <c r="E3" s="42" t="s">
        <v>43</v>
      </c>
    </row>
    <row r="4" spans="1:6" x14ac:dyDescent="0.35">
      <c r="A4" s="40" t="s">
        <v>1142</v>
      </c>
      <c r="B4" s="40" t="s">
        <v>1</v>
      </c>
      <c r="E4" s="42" t="s">
        <v>46</v>
      </c>
    </row>
    <row r="5" spans="1:6" x14ac:dyDescent="0.35">
      <c r="A5" s="40" t="s">
        <v>1143</v>
      </c>
      <c r="B5" s="40" t="s">
        <v>2</v>
      </c>
      <c r="E5" s="42" t="s">
        <v>98</v>
      </c>
    </row>
    <row r="6" spans="1:6" x14ac:dyDescent="0.35">
      <c r="A6" s="40" t="s">
        <v>1144</v>
      </c>
      <c r="B6" s="40" t="s">
        <v>3</v>
      </c>
      <c r="E6" s="42" t="s">
        <v>97</v>
      </c>
    </row>
    <row r="7" spans="1:6" x14ac:dyDescent="0.35">
      <c r="A7" s="40" t="s">
        <v>1145</v>
      </c>
      <c r="B7" s="40" t="s">
        <v>4</v>
      </c>
      <c r="E7" s="42" t="s">
        <v>74</v>
      </c>
    </row>
    <row r="8" spans="1:6" x14ac:dyDescent="0.35">
      <c r="A8" s="40" t="s">
        <v>1146</v>
      </c>
      <c r="B8" s="40" t="s">
        <v>5</v>
      </c>
      <c r="E8" s="42" t="s">
        <v>52</v>
      </c>
    </row>
    <row r="9" spans="1:6" x14ac:dyDescent="0.35">
      <c r="A9" s="40" t="s">
        <v>1147</v>
      </c>
      <c r="B9" s="40" t="s">
        <v>6</v>
      </c>
      <c r="E9" s="42" t="s">
        <v>34</v>
      </c>
    </row>
    <row r="10" spans="1:6" x14ac:dyDescent="0.35">
      <c r="A10" s="40" t="s">
        <v>1148</v>
      </c>
      <c r="B10" s="40" t="s">
        <v>1307</v>
      </c>
      <c r="E10" s="42" t="s">
        <v>109</v>
      </c>
    </row>
    <row r="11" spans="1:6" x14ac:dyDescent="0.35">
      <c r="A11" s="40" t="s">
        <v>1149</v>
      </c>
      <c r="B11" s="40" t="s">
        <v>7</v>
      </c>
      <c r="E11" s="42" t="s">
        <v>111</v>
      </c>
    </row>
    <row r="12" spans="1:6" x14ac:dyDescent="0.35">
      <c r="A12" s="47" t="s">
        <v>1306</v>
      </c>
      <c r="B12" s="47"/>
      <c r="E12" s="42" t="s">
        <v>15</v>
      </c>
    </row>
    <row r="13" spans="1:6" x14ac:dyDescent="0.35">
      <c r="A13" s="40" t="s">
        <v>1150</v>
      </c>
      <c r="B13" s="40" t="s">
        <v>8</v>
      </c>
      <c r="E13" s="42" t="s">
        <v>133</v>
      </c>
    </row>
    <row r="14" spans="1:6" x14ac:dyDescent="0.35">
      <c r="A14" s="40" t="s">
        <v>1151</v>
      </c>
      <c r="B14" s="40" t="s">
        <v>9</v>
      </c>
      <c r="E14" s="42" t="s">
        <v>32</v>
      </c>
    </row>
    <row r="15" spans="1:6" x14ac:dyDescent="0.35">
      <c r="A15" s="40" t="s">
        <v>1300</v>
      </c>
      <c r="B15" s="40" t="s">
        <v>10</v>
      </c>
      <c r="E15" s="42" t="s">
        <v>119</v>
      </c>
    </row>
    <row r="16" spans="1:6" x14ac:dyDescent="0.35">
      <c r="A16" s="40" t="s">
        <v>1152</v>
      </c>
      <c r="B16" s="40" t="s">
        <v>11</v>
      </c>
      <c r="E16" s="42" t="s">
        <v>143</v>
      </c>
    </row>
    <row r="17" spans="1:5" x14ac:dyDescent="0.35">
      <c r="A17" s="40" t="s">
        <v>1301</v>
      </c>
      <c r="B17" s="40" t="s">
        <v>12</v>
      </c>
      <c r="E17" s="42" t="s">
        <v>114</v>
      </c>
    </row>
    <row r="18" spans="1:5" x14ac:dyDescent="0.35">
      <c r="A18" s="40" t="s">
        <v>1153</v>
      </c>
      <c r="B18" s="40" t="s">
        <v>13</v>
      </c>
      <c r="E18" s="42" t="s">
        <v>39</v>
      </c>
    </row>
    <row r="19" spans="1:5" x14ac:dyDescent="0.35">
      <c r="A19" s="47" t="s">
        <v>1317</v>
      </c>
      <c r="B19" s="47"/>
      <c r="E19" s="42" t="s">
        <v>22</v>
      </c>
    </row>
    <row r="20" spans="1:5" x14ac:dyDescent="0.35">
      <c r="A20" s="40" t="s">
        <v>1154</v>
      </c>
      <c r="B20" s="40" t="s">
        <v>14</v>
      </c>
      <c r="E20" s="42" t="s">
        <v>35</v>
      </c>
    </row>
    <row r="21" spans="1:5" x14ac:dyDescent="0.35">
      <c r="A21" s="40" t="s">
        <v>1155</v>
      </c>
      <c r="B21" s="40" t="s">
        <v>15</v>
      </c>
      <c r="E21" s="42" t="s">
        <v>122</v>
      </c>
    </row>
    <row r="22" spans="1:5" x14ac:dyDescent="0.35">
      <c r="A22" s="40" t="s">
        <v>1156</v>
      </c>
      <c r="B22" s="40" t="s">
        <v>16</v>
      </c>
      <c r="E22" s="42" t="s">
        <v>104</v>
      </c>
    </row>
    <row r="23" spans="1:5" x14ac:dyDescent="0.35">
      <c r="A23" s="40" t="s">
        <v>1157</v>
      </c>
      <c r="B23" s="40" t="s">
        <v>17</v>
      </c>
      <c r="E23" s="42" t="s">
        <v>8</v>
      </c>
    </row>
    <row r="24" spans="1:5" x14ac:dyDescent="0.35">
      <c r="A24" s="47" t="s">
        <v>1318</v>
      </c>
      <c r="B24" s="47"/>
      <c r="E24" s="42" t="s">
        <v>59</v>
      </c>
    </row>
    <row r="25" spans="1:5" x14ac:dyDescent="0.35">
      <c r="A25" s="40" t="s">
        <v>1158</v>
      </c>
      <c r="B25" s="40" t="s">
        <v>1308</v>
      </c>
      <c r="E25" s="42" t="s">
        <v>14</v>
      </c>
    </row>
    <row r="26" spans="1:5" x14ac:dyDescent="0.35">
      <c r="A26" s="40" t="s">
        <v>1159</v>
      </c>
      <c r="B26" s="40" t="s">
        <v>1309</v>
      </c>
      <c r="E26" s="42" t="s">
        <v>94</v>
      </c>
    </row>
    <row r="27" spans="1:5" x14ac:dyDescent="0.35">
      <c r="A27" s="40" t="s">
        <v>1160</v>
      </c>
      <c r="B27" s="40" t="s">
        <v>18</v>
      </c>
      <c r="E27" s="42" t="s">
        <v>123</v>
      </c>
    </row>
    <row r="28" spans="1:5" x14ac:dyDescent="0.35">
      <c r="A28" s="40" t="s">
        <v>1161</v>
      </c>
      <c r="B28" s="40" t="s">
        <v>19</v>
      </c>
      <c r="E28" s="42" t="s">
        <v>136</v>
      </c>
    </row>
    <row r="29" spans="1:5" x14ac:dyDescent="0.35">
      <c r="A29" s="40" t="s">
        <v>1162</v>
      </c>
      <c r="B29" s="40" t="s">
        <v>20</v>
      </c>
      <c r="E29" s="42" t="s">
        <v>17</v>
      </c>
    </row>
    <row r="30" spans="1:5" x14ac:dyDescent="0.35">
      <c r="A30" s="40" t="s">
        <v>1163</v>
      </c>
      <c r="B30" s="40" t="s">
        <v>21</v>
      </c>
      <c r="E30" s="42" t="s">
        <v>137</v>
      </c>
    </row>
    <row r="31" spans="1:5" x14ac:dyDescent="0.35">
      <c r="A31" s="40" t="s">
        <v>1164</v>
      </c>
      <c r="B31" s="40" t="s">
        <v>22</v>
      </c>
      <c r="E31" s="42" t="s">
        <v>124</v>
      </c>
    </row>
    <row r="32" spans="1:5" x14ac:dyDescent="0.35">
      <c r="A32" s="40" t="s">
        <v>1165</v>
      </c>
      <c r="B32" s="40" t="s">
        <v>23</v>
      </c>
      <c r="E32" s="42" t="s">
        <v>49</v>
      </c>
    </row>
    <row r="33" spans="1:5" x14ac:dyDescent="0.35">
      <c r="A33" s="40" t="s">
        <v>1166</v>
      </c>
      <c r="B33" s="40" t="s">
        <v>24</v>
      </c>
      <c r="E33" s="42" t="s">
        <v>125</v>
      </c>
    </row>
    <row r="34" spans="1:5" x14ac:dyDescent="0.35">
      <c r="A34" s="40" t="s">
        <v>1167</v>
      </c>
      <c r="B34" s="40" t="s">
        <v>1310</v>
      </c>
      <c r="E34" s="42" t="s">
        <v>26</v>
      </c>
    </row>
    <row r="35" spans="1:5" x14ac:dyDescent="0.35">
      <c r="A35" s="40" t="s">
        <v>1168</v>
      </c>
      <c r="B35" s="40" t="s">
        <v>25</v>
      </c>
      <c r="E35" s="42" t="s">
        <v>138</v>
      </c>
    </row>
    <row r="36" spans="1:5" x14ac:dyDescent="0.35">
      <c r="A36" s="40" t="s">
        <v>1169</v>
      </c>
      <c r="B36" s="40" t="s">
        <v>26</v>
      </c>
      <c r="E36" s="42" t="s">
        <v>129</v>
      </c>
    </row>
    <row r="37" spans="1:5" x14ac:dyDescent="0.35">
      <c r="A37" s="40" t="s">
        <v>1170</v>
      </c>
      <c r="B37" s="40" t="s">
        <v>27</v>
      </c>
      <c r="E37" s="42" t="s">
        <v>95</v>
      </c>
    </row>
    <row r="38" spans="1:5" x14ac:dyDescent="0.35">
      <c r="A38" s="40" t="s">
        <v>1171</v>
      </c>
      <c r="B38" s="40" t="s">
        <v>28</v>
      </c>
      <c r="E38" s="42" t="s">
        <v>140</v>
      </c>
    </row>
    <row r="39" spans="1:5" x14ac:dyDescent="0.35">
      <c r="A39" s="47" t="s">
        <v>1319</v>
      </c>
      <c r="B39" s="47"/>
      <c r="E39" s="42" t="s">
        <v>130</v>
      </c>
    </row>
    <row r="40" spans="1:5" x14ac:dyDescent="0.35">
      <c r="A40" s="40" t="s">
        <v>1172</v>
      </c>
      <c r="B40" s="40" t="s">
        <v>29</v>
      </c>
      <c r="E40" s="42" t="s">
        <v>131</v>
      </c>
    </row>
    <row r="41" spans="1:5" x14ac:dyDescent="0.35">
      <c r="A41" s="40" t="s">
        <v>1173</v>
      </c>
      <c r="B41" s="40" t="s">
        <v>30</v>
      </c>
      <c r="E41" s="42" t="s">
        <v>10</v>
      </c>
    </row>
    <row r="42" spans="1:5" x14ac:dyDescent="0.35">
      <c r="A42" s="40" t="s">
        <v>1174</v>
      </c>
      <c r="B42" s="40" t="s">
        <v>31</v>
      </c>
      <c r="E42" s="42" t="s">
        <v>9</v>
      </c>
    </row>
    <row r="43" spans="1:5" x14ac:dyDescent="0.35">
      <c r="A43" s="40" t="s">
        <v>1175</v>
      </c>
      <c r="B43" s="40" t="s">
        <v>32</v>
      </c>
      <c r="E43" s="42" t="s">
        <v>12</v>
      </c>
    </row>
    <row r="44" spans="1:5" x14ac:dyDescent="0.35">
      <c r="A44" s="40" t="s">
        <v>1176</v>
      </c>
      <c r="B44" s="40" t="s">
        <v>33</v>
      </c>
      <c r="E44" s="42" t="s">
        <v>107</v>
      </c>
    </row>
    <row r="45" spans="1:5" x14ac:dyDescent="0.35">
      <c r="A45" s="40" t="s">
        <v>1177</v>
      </c>
      <c r="B45" s="40" t="s">
        <v>34</v>
      </c>
      <c r="E45" s="42" t="s">
        <v>36</v>
      </c>
    </row>
    <row r="46" spans="1:5" x14ac:dyDescent="0.35">
      <c r="A46" s="40" t="s">
        <v>1178</v>
      </c>
      <c r="B46" s="40" t="s">
        <v>1311</v>
      </c>
      <c r="E46" s="42" t="s">
        <v>132</v>
      </c>
    </row>
    <row r="47" spans="1:5" x14ac:dyDescent="0.35">
      <c r="A47" s="40" t="s">
        <v>1179</v>
      </c>
      <c r="B47" s="40" t="s">
        <v>35</v>
      </c>
      <c r="E47" s="42" t="s">
        <v>48</v>
      </c>
    </row>
    <row r="48" spans="1:5" x14ac:dyDescent="0.35">
      <c r="A48" s="40" t="s">
        <v>1180</v>
      </c>
      <c r="B48" s="40" t="s">
        <v>36</v>
      </c>
      <c r="E48" s="42" t="s">
        <v>86</v>
      </c>
    </row>
    <row r="49" spans="1:5" x14ac:dyDescent="0.35">
      <c r="A49" s="40" t="s">
        <v>1181</v>
      </c>
      <c r="B49" s="40" t="s">
        <v>37</v>
      </c>
      <c r="E49" s="42" t="s">
        <v>141</v>
      </c>
    </row>
    <row r="50" spans="1:5" x14ac:dyDescent="0.35">
      <c r="A50" s="40" t="s">
        <v>1182</v>
      </c>
      <c r="B50" s="40" t="s">
        <v>821</v>
      </c>
      <c r="E50" s="42" t="s">
        <v>152</v>
      </c>
    </row>
    <row r="51" spans="1:5" x14ac:dyDescent="0.35">
      <c r="A51" s="40" t="s">
        <v>823</v>
      </c>
      <c r="B51" s="40" t="s">
        <v>38</v>
      </c>
      <c r="E51" s="42" t="s">
        <v>13</v>
      </c>
    </row>
    <row r="52" spans="1:5" x14ac:dyDescent="0.35">
      <c r="A52" s="47" t="s">
        <v>1320</v>
      </c>
      <c r="B52" s="47"/>
    </row>
    <row r="53" spans="1:5" x14ac:dyDescent="0.35">
      <c r="A53" s="40" t="s">
        <v>1183</v>
      </c>
      <c r="B53" s="40" t="s">
        <v>39</v>
      </c>
    </row>
    <row r="54" spans="1:5" x14ac:dyDescent="0.35">
      <c r="A54" s="40" t="s">
        <v>1184</v>
      </c>
      <c r="B54" s="40" t="s">
        <v>40</v>
      </c>
    </row>
    <row r="55" spans="1:5" x14ac:dyDescent="0.35">
      <c r="A55" s="40" t="s">
        <v>1185</v>
      </c>
      <c r="B55" s="40" t="s">
        <v>41</v>
      </c>
    </row>
    <row r="56" spans="1:5" x14ac:dyDescent="0.35">
      <c r="A56" s="40" t="s">
        <v>1186</v>
      </c>
      <c r="B56" s="40" t="s">
        <v>42</v>
      </c>
    </row>
    <row r="57" spans="1:5" x14ac:dyDescent="0.35">
      <c r="A57" s="47" t="s">
        <v>1321</v>
      </c>
      <c r="B57" s="47"/>
    </row>
    <row r="58" spans="1:5" x14ac:dyDescent="0.35">
      <c r="A58" s="40" t="s">
        <v>1187</v>
      </c>
      <c r="B58" s="40" t="s">
        <v>43</v>
      </c>
    </row>
    <row r="59" spans="1:5" x14ac:dyDescent="0.35">
      <c r="A59" s="40" t="s">
        <v>1188</v>
      </c>
      <c r="B59" s="40" t="s">
        <v>44</v>
      </c>
    </row>
    <row r="60" spans="1:5" x14ac:dyDescent="0.35">
      <c r="A60" s="40" t="s">
        <v>1189</v>
      </c>
      <c r="B60" s="40" t="s">
        <v>45</v>
      </c>
    </row>
    <row r="61" spans="1:5" x14ac:dyDescent="0.35">
      <c r="A61" s="40" t="s">
        <v>1190</v>
      </c>
      <c r="B61" s="40" t="s">
        <v>46</v>
      </c>
    </row>
    <row r="62" spans="1:5" x14ac:dyDescent="0.35">
      <c r="A62" s="40" t="s">
        <v>1191</v>
      </c>
      <c r="B62" s="40" t="s">
        <v>47</v>
      </c>
    </row>
    <row r="63" spans="1:5" x14ac:dyDescent="0.35">
      <c r="A63" s="40" t="s">
        <v>1192</v>
      </c>
      <c r="B63" s="40" t="s">
        <v>48</v>
      </c>
    </row>
    <row r="64" spans="1:5" x14ac:dyDescent="0.35">
      <c r="A64" s="40" t="s">
        <v>1193</v>
      </c>
      <c r="B64" s="40" t="s">
        <v>49</v>
      </c>
    </row>
    <row r="65" spans="1:2" x14ac:dyDescent="0.35">
      <c r="A65" s="47" t="s">
        <v>1322</v>
      </c>
      <c r="B65" s="47"/>
    </row>
    <row r="66" spans="1:2" x14ac:dyDescent="0.35">
      <c r="A66" s="40" t="s">
        <v>1194</v>
      </c>
      <c r="B66" s="40" t="s">
        <v>50</v>
      </c>
    </row>
    <row r="67" spans="1:2" x14ac:dyDescent="0.35">
      <c r="A67" s="40" t="s">
        <v>1195</v>
      </c>
      <c r="B67" s="40" t="s">
        <v>51</v>
      </c>
    </row>
    <row r="68" spans="1:2" x14ac:dyDescent="0.35">
      <c r="A68" s="40" t="s">
        <v>1196</v>
      </c>
      <c r="B68" s="40" t="s">
        <v>52</v>
      </c>
    </row>
    <row r="69" spans="1:2" x14ac:dyDescent="0.35">
      <c r="A69" s="40" t="s">
        <v>1197</v>
      </c>
      <c r="B69" s="40" t="s">
        <v>53</v>
      </c>
    </row>
    <row r="70" spans="1:2" x14ac:dyDescent="0.35">
      <c r="A70" s="40" t="s">
        <v>1198</v>
      </c>
      <c r="B70" s="40" t="s">
        <v>54</v>
      </c>
    </row>
    <row r="71" spans="1:2" x14ac:dyDescent="0.35">
      <c r="A71" s="40" t="s">
        <v>1199</v>
      </c>
      <c r="B71" s="40" t="s">
        <v>55</v>
      </c>
    </row>
    <row r="72" spans="1:2" x14ac:dyDescent="0.35">
      <c r="A72" s="40" t="s">
        <v>1200</v>
      </c>
      <c r="B72" s="40" t="s">
        <v>56</v>
      </c>
    </row>
    <row r="73" spans="1:2" x14ac:dyDescent="0.35">
      <c r="A73" s="40" t="s">
        <v>1201</v>
      </c>
      <c r="B73" s="40" t="s">
        <v>57</v>
      </c>
    </row>
    <row r="74" spans="1:2" x14ac:dyDescent="0.35">
      <c r="A74" s="40" t="s">
        <v>1200</v>
      </c>
      <c r="B74" s="40" t="s">
        <v>56</v>
      </c>
    </row>
    <row r="75" spans="1:2" x14ac:dyDescent="0.35">
      <c r="A75" s="40" t="s">
        <v>1302</v>
      </c>
      <c r="B75" s="40" t="s">
        <v>58</v>
      </c>
    </row>
    <row r="76" spans="1:2" x14ac:dyDescent="0.35">
      <c r="A76" s="40" t="s">
        <v>1202</v>
      </c>
      <c r="B76" s="40" t="s">
        <v>59</v>
      </c>
    </row>
    <row r="77" spans="1:2" x14ac:dyDescent="0.35">
      <c r="A77" s="40" t="s">
        <v>1203</v>
      </c>
      <c r="B77" s="40" t="s">
        <v>60</v>
      </c>
    </row>
    <row r="78" spans="1:2" x14ac:dyDescent="0.35">
      <c r="A78" s="40" t="s">
        <v>1204</v>
      </c>
      <c r="B78" s="40" t="s">
        <v>61</v>
      </c>
    </row>
    <row r="79" spans="1:2" x14ac:dyDescent="0.35">
      <c r="A79" s="40" t="s">
        <v>1205</v>
      </c>
      <c r="B79" s="40" t="s">
        <v>62</v>
      </c>
    </row>
    <row r="80" spans="1:2" x14ac:dyDescent="0.35">
      <c r="A80" s="40" t="s">
        <v>1206</v>
      </c>
      <c r="B80" s="40" t="s">
        <v>63</v>
      </c>
    </row>
    <row r="81" spans="1:2" x14ac:dyDescent="0.35">
      <c r="A81" s="40" t="s">
        <v>1207</v>
      </c>
      <c r="B81" s="40" t="s">
        <v>64</v>
      </c>
    </row>
    <row r="82" spans="1:2" x14ac:dyDescent="0.35">
      <c r="A82" s="40" t="s">
        <v>1208</v>
      </c>
      <c r="B82" s="40" t="s">
        <v>65</v>
      </c>
    </row>
    <row r="83" spans="1:2" x14ac:dyDescent="0.35">
      <c r="A83" s="40" t="s">
        <v>1209</v>
      </c>
      <c r="B83" s="40" t="s">
        <v>66</v>
      </c>
    </row>
    <row r="84" spans="1:2" x14ac:dyDescent="0.35">
      <c r="A84" s="47" t="s">
        <v>874</v>
      </c>
      <c r="B84" s="47"/>
    </row>
    <row r="85" spans="1:2" x14ac:dyDescent="0.35">
      <c r="A85" s="47" t="s">
        <v>1323</v>
      </c>
      <c r="B85" s="47"/>
    </row>
    <row r="86" spans="1:2" x14ac:dyDescent="0.35">
      <c r="A86" s="40" t="s">
        <v>1210</v>
      </c>
      <c r="B86" s="40" t="s">
        <v>67</v>
      </c>
    </row>
    <row r="87" spans="1:2" x14ac:dyDescent="0.35">
      <c r="A87" s="40" t="s">
        <v>1211</v>
      </c>
      <c r="B87" s="40" t="s">
        <v>68</v>
      </c>
    </row>
    <row r="88" spans="1:2" x14ac:dyDescent="0.35">
      <c r="A88" s="40" t="s">
        <v>1212</v>
      </c>
      <c r="B88" s="40" t="s">
        <v>69</v>
      </c>
    </row>
    <row r="89" spans="1:2" x14ac:dyDescent="0.35">
      <c r="A89" s="40" t="s">
        <v>1213</v>
      </c>
      <c r="B89" s="40" t="s">
        <v>70</v>
      </c>
    </row>
    <row r="90" spans="1:2" x14ac:dyDescent="0.35">
      <c r="A90" s="40" t="s">
        <v>1214</v>
      </c>
      <c r="B90" s="40" t="s">
        <v>71</v>
      </c>
    </row>
    <row r="91" spans="1:2" x14ac:dyDescent="0.35">
      <c r="A91" s="47" t="s">
        <v>1324</v>
      </c>
      <c r="B91" s="47"/>
    </row>
    <row r="92" spans="1:2" x14ac:dyDescent="0.35">
      <c r="A92" s="40" t="s">
        <v>1215</v>
      </c>
      <c r="B92" s="40" t="s">
        <v>72</v>
      </c>
    </row>
    <row r="93" spans="1:2" x14ac:dyDescent="0.35">
      <c r="A93" s="40" t="s">
        <v>1216</v>
      </c>
      <c r="B93" s="40" t="s">
        <v>1312</v>
      </c>
    </row>
    <row r="94" spans="1:2" x14ac:dyDescent="0.35">
      <c r="A94" s="40" t="s">
        <v>1217</v>
      </c>
      <c r="B94" s="40" t="s">
        <v>73</v>
      </c>
    </row>
    <row r="95" spans="1:2" x14ac:dyDescent="0.35">
      <c r="A95" s="40" t="s">
        <v>1218</v>
      </c>
      <c r="B95" s="40" t="s">
        <v>74</v>
      </c>
    </row>
    <row r="96" spans="1:2" x14ac:dyDescent="0.35">
      <c r="A96" s="40" t="s">
        <v>1219</v>
      </c>
      <c r="B96" s="40" t="s">
        <v>75</v>
      </c>
    </row>
    <row r="97" spans="1:2" x14ac:dyDescent="0.35">
      <c r="A97" s="40" t="s">
        <v>1220</v>
      </c>
      <c r="B97" s="40" t="s">
        <v>76</v>
      </c>
    </row>
    <row r="98" spans="1:2" x14ac:dyDescent="0.35">
      <c r="A98" s="40" t="s">
        <v>1221</v>
      </c>
      <c r="B98" s="40" t="s">
        <v>77</v>
      </c>
    </row>
    <row r="99" spans="1:2" x14ac:dyDescent="0.35">
      <c r="A99" s="40" t="s">
        <v>1222</v>
      </c>
      <c r="B99" s="40" t="s">
        <v>78</v>
      </c>
    </row>
    <row r="100" spans="1:2" x14ac:dyDescent="0.35">
      <c r="A100" s="40" t="s">
        <v>1223</v>
      </c>
      <c r="B100" s="40" t="s">
        <v>79</v>
      </c>
    </row>
    <row r="101" spans="1:2" x14ac:dyDescent="0.35">
      <c r="A101" s="40" t="s">
        <v>1224</v>
      </c>
      <c r="B101" s="40" t="s">
        <v>80</v>
      </c>
    </row>
    <row r="102" spans="1:2" x14ac:dyDescent="0.35">
      <c r="A102" s="40" t="s">
        <v>1225</v>
      </c>
      <c r="B102" s="40" t="s">
        <v>81</v>
      </c>
    </row>
    <row r="103" spans="1:2" x14ac:dyDescent="0.35">
      <c r="A103" s="40" t="s">
        <v>1226</v>
      </c>
      <c r="B103" s="40" t="s">
        <v>82</v>
      </c>
    </row>
    <row r="104" spans="1:2" x14ac:dyDescent="0.35">
      <c r="A104" s="40" t="s">
        <v>1227</v>
      </c>
      <c r="B104" s="40" t="s">
        <v>83</v>
      </c>
    </row>
    <row r="105" spans="1:2" x14ac:dyDescent="0.35">
      <c r="A105" s="40" t="s">
        <v>1228</v>
      </c>
      <c r="B105" s="40" t="s">
        <v>84</v>
      </c>
    </row>
    <row r="106" spans="1:2" x14ac:dyDescent="0.35">
      <c r="A106" s="40" t="s">
        <v>1229</v>
      </c>
      <c r="B106" s="40" t="s">
        <v>85</v>
      </c>
    </row>
    <row r="107" spans="1:2" x14ac:dyDescent="0.35">
      <c r="A107" s="40" t="s">
        <v>1230</v>
      </c>
      <c r="B107" s="40" t="s">
        <v>86</v>
      </c>
    </row>
    <row r="108" spans="1:2" x14ac:dyDescent="0.35">
      <c r="A108" s="40" t="s">
        <v>1231</v>
      </c>
      <c r="B108" s="40" t="s">
        <v>1313</v>
      </c>
    </row>
    <row r="109" spans="1:2" x14ac:dyDescent="0.35">
      <c r="A109" s="40" t="s">
        <v>1232</v>
      </c>
      <c r="B109" s="40" t="s">
        <v>87</v>
      </c>
    </row>
    <row r="110" spans="1:2" x14ac:dyDescent="0.35">
      <c r="A110" s="40" t="s">
        <v>1233</v>
      </c>
      <c r="B110" s="40" t="s">
        <v>88</v>
      </c>
    </row>
    <row r="111" spans="1:2" x14ac:dyDescent="0.35">
      <c r="A111" s="47" t="s">
        <v>1325</v>
      </c>
      <c r="B111" s="47"/>
    </row>
    <row r="112" spans="1:2" x14ac:dyDescent="0.35">
      <c r="A112" s="40" t="s">
        <v>1234</v>
      </c>
      <c r="B112" s="40" t="s">
        <v>89</v>
      </c>
    </row>
    <row r="113" spans="1:2" x14ac:dyDescent="0.35">
      <c r="A113" s="40" t="s">
        <v>1235</v>
      </c>
      <c r="B113" s="40" t="s">
        <v>1314</v>
      </c>
    </row>
    <row r="114" spans="1:2" x14ac:dyDescent="0.35">
      <c r="A114" s="40" t="s">
        <v>1236</v>
      </c>
      <c r="B114" s="40" t="s">
        <v>90</v>
      </c>
    </row>
    <row r="115" spans="1:2" x14ac:dyDescent="0.35">
      <c r="A115" s="47" t="s">
        <v>1327</v>
      </c>
      <c r="B115" s="47"/>
    </row>
    <row r="116" spans="1:2" x14ac:dyDescent="0.35">
      <c r="A116" s="40" t="s">
        <v>1237</v>
      </c>
      <c r="B116" s="40" t="s">
        <v>91</v>
      </c>
    </row>
    <row r="117" spans="1:2" x14ac:dyDescent="0.35">
      <c r="A117" s="40" t="s">
        <v>1238</v>
      </c>
      <c r="B117" s="40" t="s">
        <v>92</v>
      </c>
    </row>
    <row r="118" spans="1:2" x14ac:dyDescent="0.35">
      <c r="A118" s="40" t="s">
        <v>1239</v>
      </c>
      <c r="B118" s="40" t="s">
        <v>93</v>
      </c>
    </row>
    <row r="119" spans="1:2" x14ac:dyDescent="0.35">
      <c r="A119" s="40" t="s">
        <v>1240</v>
      </c>
      <c r="B119" s="40" t="s">
        <v>1315</v>
      </c>
    </row>
    <row r="120" spans="1:2" x14ac:dyDescent="0.35">
      <c r="A120" s="40" t="s">
        <v>1241</v>
      </c>
      <c r="B120" s="40" t="s">
        <v>94</v>
      </c>
    </row>
    <row r="121" spans="1:2" x14ac:dyDescent="0.35">
      <c r="A121" s="40" t="s">
        <v>1242</v>
      </c>
      <c r="B121" s="40" t="s">
        <v>95</v>
      </c>
    </row>
    <row r="122" spans="1:2" x14ac:dyDescent="0.35">
      <c r="A122" s="40" t="s">
        <v>1243</v>
      </c>
      <c r="B122" s="40" t="s">
        <v>96</v>
      </c>
    </row>
    <row r="123" spans="1:2" x14ac:dyDescent="0.35">
      <c r="A123" s="47" t="s">
        <v>1326</v>
      </c>
      <c r="B123" s="47"/>
    </row>
    <row r="124" spans="1:2" x14ac:dyDescent="0.35">
      <c r="A124" s="40" t="s">
        <v>1244</v>
      </c>
      <c r="B124" s="40" t="s">
        <v>97</v>
      </c>
    </row>
    <row r="125" spans="1:2" x14ac:dyDescent="0.35">
      <c r="A125" s="40" t="s">
        <v>1245</v>
      </c>
      <c r="B125" s="40" t="s">
        <v>98</v>
      </c>
    </row>
    <row r="126" spans="1:2" x14ac:dyDescent="0.35">
      <c r="A126" s="40" t="s">
        <v>1246</v>
      </c>
      <c r="B126" s="40" t="s">
        <v>1316</v>
      </c>
    </row>
    <row r="127" spans="1:2" x14ac:dyDescent="0.35">
      <c r="A127" s="40" t="s">
        <v>1247</v>
      </c>
      <c r="B127" s="40" t="s">
        <v>100</v>
      </c>
    </row>
    <row r="128" spans="1:2" x14ac:dyDescent="0.35">
      <c r="A128" s="40" t="s">
        <v>1248</v>
      </c>
      <c r="B128" s="40" t="s">
        <v>101</v>
      </c>
    </row>
    <row r="129" spans="1:2" x14ac:dyDescent="0.35">
      <c r="A129" s="40" t="s">
        <v>1249</v>
      </c>
      <c r="B129" s="40" t="s">
        <v>102</v>
      </c>
    </row>
    <row r="130" spans="1:2" x14ac:dyDescent="0.35">
      <c r="A130" s="40" t="s">
        <v>1250</v>
      </c>
      <c r="B130" s="40" t="s">
        <v>103</v>
      </c>
    </row>
    <row r="131" spans="1:2" x14ac:dyDescent="0.35">
      <c r="A131" s="40" t="s">
        <v>1251</v>
      </c>
      <c r="B131" s="40" t="s">
        <v>104</v>
      </c>
    </row>
    <row r="132" spans="1:2" x14ac:dyDescent="0.35">
      <c r="A132" s="40" t="s">
        <v>1252</v>
      </c>
      <c r="B132" s="40" t="s">
        <v>105</v>
      </c>
    </row>
    <row r="133" spans="1:2" x14ac:dyDescent="0.35">
      <c r="A133" s="40" t="s">
        <v>1253</v>
      </c>
      <c r="B133" s="40" t="s">
        <v>106</v>
      </c>
    </row>
    <row r="134" spans="1:2" x14ac:dyDescent="0.35">
      <c r="A134" s="40" t="s">
        <v>1254</v>
      </c>
      <c r="B134" s="40" t="s">
        <v>107</v>
      </c>
    </row>
    <row r="135" spans="1:2" x14ac:dyDescent="0.35">
      <c r="A135" s="47" t="s">
        <v>1140</v>
      </c>
      <c r="B135" s="47"/>
    </row>
    <row r="136" spans="1:2" x14ac:dyDescent="0.35">
      <c r="A136" s="47" t="s">
        <v>1328</v>
      </c>
      <c r="B136" s="47"/>
    </row>
    <row r="137" spans="1:2" x14ac:dyDescent="0.35">
      <c r="A137" s="40" t="s">
        <v>1255</v>
      </c>
      <c r="B137" s="40" t="s">
        <v>108</v>
      </c>
    </row>
    <row r="138" spans="1:2" x14ac:dyDescent="0.35">
      <c r="A138" s="40" t="s">
        <v>1256</v>
      </c>
      <c r="B138" s="40" t="s">
        <v>109</v>
      </c>
    </row>
    <row r="139" spans="1:2" x14ac:dyDescent="0.35">
      <c r="A139" s="40" t="s">
        <v>1257</v>
      </c>
      <c r="B139" s="40" t="s">
        <v>110</v>
      </c>
    </row>
    <row r="140" spans="1:2" x14ac:dyDescent="0.35">
      <c r="A140" s="40" t="s">
        <v>1258</v>
      </c>
      <c r="B140" s="40" t="s">
        <v>111</v>
      </c>
    </row>
    <row r="141" spans="1:2" x14ac:dyDescent="0.35">
      <c r="A141" s="40" t="s">
        <v>1259</v>
      </c>
      <c r="B141" s="40" t="s">
        <v>112</v>
      </c>
    </row>
    <row r="142" spans="1:2" x14ac:dyDescent="0.35">
      <c r="A142" s="40" t="s">
        <v>1260</v>
      </c>
      <c r="B142" s="40" t="s">
        <v>113</v>
      </c>
    </row>
    <row r="143" spans="1:2" x14ac:dyDescent="0.35">
      <c r="A143" s="40" t="s">
        <v>1261</v>
      </c>
      <c r="B143" s="40" t="s">
        <v>114</v>
      </c>
    </row>
    <row r="144" spans="1:2" x14ac:dyDescent="0.35">
      <c r="A144" s="40" t="s">
        <v>1262</v>
      </c>
      <c r="B144" s="40" t="s">
        <v>115</v>
      </c>
    </row>
    <row r="145" spans="1:2" x14ac:dyDescent="0.35">
      <c r="A145" s="40" t="s">
        <v>1263</v>
      </c>
      <c r="B145" s="40" t="s">
        <v>116</v>
      </c>
    </row>
    <row r="146" spans="1:2" x14ac:dyDescent="0.35">
      <c r="A146" s="40" t="s">
        <v>1264</v>
      </c>
      <c r="B146" s="40" t="s">
        <v>117</v>
      </c>
    </row>
    <row r="147" spans="1:2" x14ac:dyDescent="0.35">
      <c r="A147" s="40" t="s">
        <v>1265</v>
      </c>
      <c r="B147" s="40" t="s">
        <v>118</v>
      </c>
    </row>
    <row r="148" spans="1:2" x14ac:dyDescent="0.35">
      <c r="A148" s="40" t="s">
        <v>1266</v>
      </c>
      <c r="B148" s="40" t="s">
        <v>119</v>
      </c>
    </row>
    <row r="149" spans="1:2" x14ac:dyDescent="0.35">
      <c r="A149" s="40" t="s">
        <v>1267</v>
      </c>
      <c r="B149" s="40" t="s">
        <v>120</v>
      </c>
    </row>
    <row r="150" spans="1:2" x14ac:dyDescent="0.35">
      <c r="A150" s="40" t="s">
        <v>1268</v>
      </c>
      <c r="B150" s="40" t="s">
        <v>121</v>
      </c>
    </row>
    <row r="151" spans="1:2" x14ac:dyDescent="0.35">
      <c r="A151" s="40" t="s">
        <v>1269</v>
      </c>
      <c r="B151" s="40" t="s">
        <v>122</v>
      </c>
    </row>
    <row r="152" spans="1:2" x14ac:dyDescent="0.35">
      <c r="A152" s="40" t="s">
        <v>1270</v>
      </c>
      <c r="B152" s="40" t="s">
        <v>123</v>
      </c>
    </row>
    <row r="153" spans="1:2" x14ac:dyDescent="0.35">
      <c r="A153" s="40" t="s">
        <v>1271</v>
      </c>
      <c r="B153" s="40" t="s">
        <v>124</v>
      </c>
    </row>
    <row r="154" spans="1:2" x14ac:dyDescent="0.35">
      <c r="A154" s="40" t="s">
        <v>1272</v>
      </c>
      <c r="B154" s="40" t="s">
        <v>125</v>
      </c>
    </row>
    <row r="155" spans="1:2" x14ac:dyDescent="0.35">
      <c r="A155" s="40" t="s">
        <v>1273</v>
      </c>
      <c r="B155" s="40" t="s">
        <v>126</v>
      </c>
    </row>
    <row r="156" spans="1:2" x14ac:dyDescent="0.35">
      <c r="A156" s="40" t="s">
        <v>1274</v>
      </c>
      <c r="B156" s="40" t="s">
        <v>127</v>
      </c>
    </row>
    <row r="157" spans="1:2" x14ac:dyDescent="0.35">
      <c r="A157" s="40" t="s">
        <v>1275</v>
      </c>
      <c r="B157" s="40" t="s">
        <v>988</v>
      </c>
    </row>
    <row r="158" spans="1:2" x14ac:dyDescent="0.35">
      <c r="A158" s="40" t="s">
        <v>1276</v>
      </c>
      <c r="B158" s="40" t="s">
        <v>128</v>
      </c>
    </row>
    <row r="159" spans="1:2" x14ac:dyDescent="0.35">
      <c r="A159" s="40" t="s">
        <v>1277</v>
      </c>
      <c r="B159" s="40" t="s">
        <v>129</v>
      </c>
    </row>
    <row r="160" spans="1:2" x14ac:dyDescent="0.35">
      <c r="A160" s="40" t="s">
        <v>1278</v>
      </c>
      <c r="B160" s="40" t="s">
        <v>130</v>
      </c>
    </row>
    <row r="161" spans="1:2" x14ac:dyDescent="0.35">
      <c r="A161" s="40" t="s">
        <v>1279</v>
      </c>
      <c r="B161" s="40" t="s">
        <v>131</v>
      </c>
    </row>
    <row r="162" spans="1:2" x14ac:dyDescent="0.35">
      <c r="A162" s="40" t="s">
        <v>1280</v>
      </c>
      <c r="B162" s="40" t="s">
        <v>132</v>
      </c>
    </row>
    <row r="163" spans="1:2" x14ac:dyDescent="0.35">
      <c r="A163" s="47" t="s">
        <v>1329</v>
      </c>
      <c r="B163" s="47"/>
    </row>
    <row r="164" spans="1:2" x14ac:dyDescent="0.35">
      <c r="A164" s="40" t="s">
        <v>1281</v>
      </c>
      <c r="B164" s="40" t="s">
        <v>133</v>
      </c>
    </row>
    <row r="165" spans="1:2" x14ac:dyDescent="0.35">
      <c r="A165" s="40" t="s">
        <v>1303</v>
      </c>
      <c r="B165" s="40" t="s">
        <v>134</v>
      </c>
    </row>
    <row r="166" spans="1:2" x14ac:dyDescent="0.35">
      <c r="A166" s="40" t="s">
        <v>1304</v>
      </c>
      <c r="B166" s="40" t="s">
        <v>135</v>
      </c>
    </row>
    <row r="167" spans="1:2" x14ac:dyDescent="0.35">
      <c r="A167" s="40" t="s">
        <v>1282</v>
      </c>
      <c r="B167" s="40" t="s">
        <v>136</v>
      </c>
    </row>
    <row r="168" spans="1:2" x14ac:dyDescent="0.35">
      <c r="A168" s="40" t="s">
        <v>1283</v>
      </c>
      <c r="B168" s="40" t="s">
        <v>137</v>
      </c>
    </row>
    <row r="169" spans="1:2" x14ac:dyDescent="0.35">
      <c r="A169" s="40" t="s">
        <v>1284</v>
      </c>
      <c r="B169" s="40" t="s">
        <v>138</v>
      </c>
    </row>
    <row r="170" spans="1:2" x14ac:dyDescent="0.35">
      <c r="A170" s="40" t="s">
        <v>1285</v>
      </c>
      <c r="B170" s="40" t="s">
        <v>139</v>
      </c>
    </row>
    <row r="171" spans="1:2" x14ac:dyDescent="0.35">
      <c r="A171" s="40" t="s">
        <v>1286</v>
      </c>
      <c r="B171" s="40" t="s">
        <v>140</v>
      </c>
    </row>
    <row r="172" spans="1:2" x14ac:dyDescent="0.35">
      <c r="A172" s="40" t="s">
        <v>1287</v>
      </c>
      <c r="B172" s="40" t="s">
        <v>141</v>
      </c>
    </row>
    <row r="173" spans="1:2" x14ac:dyDescent="0.35">
      <c r="A173" s="47" t="s">
        <v>1330</v>
      </c>
      <c r="B173" s="47"/>
    </row>
    <row r="174" spans="1:2" x14ac:dyDescent="0.35">
      <c r="A174" s="40" t="s">
        <v>1288</v>
      </c>
      <c r="B174" s="40" t="s">
        <v>142</v>
      </c>
    </row>
    <row r="175" spans="1:2" x14ac:dyDescent="0.35">
      <c r="A175" s="40" t="s">
        <v>1289</v>
      </c>
      <c r="B175" s="40" t="s">
        <v>143</v>
      </c>
    </row>
    <row r="176" spans="1:2" x14ac:dyDescent="0.35">
      <c r="A176" s="40" t="s">
        <v>1290</v>
      </c>
      <c r="B176" s="40" t="s">
        <v>144</v>
      </c>
    </row>
    <row r="177" spans="1:2" x14ac:dyDescent="0.35">
      <c r="A177" s="40" t="s">
        <v>1291</v>
      </c>
      <c r="B177" s="40" t="s">
        <v>1006</v>
      </c>
    </row>
    <row r="178" spans="1:2" x14ac:dyDescent="0.35">
      <c r="A178" s="40" t="s">
        <v>1292</v>
      </c>
      <c r="B178" s="40" t="s">
        <v>145</v>
      </c>
    </row>
    <row r="179" spans="1:2" x14ac:dyDescent="0.35">
      <c r="A179" s="47" t="s">
        <v>1331</v>
      </c>
      <c r="B179" s="47"/>
    </row>
    <row r="180" spans="1:2" x14ac:dyDescent="0.35">
      <c r="A180" s="40" t="s">
        <v>1293</v>
      </c>
      <c r="B180" s="40" t="s">
        <v>146</v>
      </c>
    </row>
    <row r="181" spans="1:2" x14ac:dyDescent="0.35">
      <c r="A181" s="40" t="s">
        <v>1294</v>
      </c>
      <c r="B181" s="40" t="s">
        <v>147</v>
      </c>
    </row>
    <row r="182" spans="1:2" x14ac:dyDescent="0.35">
      <c r="A182" s="40" t="s">
        <v>1295</v>
      </c>
      <c r="B182" s="40" t="s">
        <v>148</v>
      </c>
    </row>
    <row r="183" spans="1:2" x14ac:dyDescent="0.35">
      <c r="A183" s="40" t="s">
        <v>1296</v>
      </c>
      <c r="B183" s="40" t="s">
        <v>149</v>
      </c>
    </row>
    <row r="184" spans="1:2" x14ac:dyDescent="0.35">
      <c r="A184" s="40" t="s">
        <v>1297</v>
      </c>
      <c r="B184" s="40" t="s">
        <v>150</v>
      </c>
    </row>
    <row r="185" spans="1:2" x14ac:dyDescent="0.35">
      <c r="A185" s="40" t="s">
        <v>1298</v>
      </c>
      <c r="B185" s="40" t="s">
        <v>151</v>
      </c>
    </row>
    <row r="186" spans="1:2" x14ac:dyDescent="0.35">
      <c r="A186" s="40" t="s">
        <v>1299</v>
      </c>
      <c r="B186" s="40" t="s">
        <v>152</v>
      </c>
    </row>
  </sheetData>
  <mergeCells count="20">
    <mergeCell ref="A173:B173"/>
    <mergeCell ref="A179:B179"/>
    <mergeCell ref="A111:B111"/>
    <mergeCell ref="A115:B115"/>
    <mergeCell ref="A123:B123"/>
    <mergeCell ref="A136:B136"/>
    <mergeCell ref="A135:B135"/>
    <mergeCell ref="A163:B163"/>
    <mergeCell ref="A91:B91"/>
    <mergeCell ref="A1:B1"/>
    <mergeCell ref="A2:B2"/>
    <mergeCell ref="A12:B12"/>
    <mergeCell ref="A19:B19"/>
    <mergeCell ref="A24:B24"/>
    <mergeCell ref="A39:B39"/>
    <mergeCell ref="A52:B52"/>
    <mergeCell ref="A57:B57"/>
    <mergeCell ref="A65:B65"/>
    <mergeCell ref="A85:B85"/>
    <mergeCell ref="A84:B84"/>
  </mergeCells>
  <dataValidations count="1">
    <dataValidation type="list" errorStyle="warning" allowBlank="1" showInputMessage="1" showErrorMessage="1" errorTitle="Not Availabe" error="There is no company with this code" sqref="E2:E51" xr:uid="{D15DE6CD-DCDE-466F-A4DC-3E2381473D50}">
      <formula1>$B$2:$B$37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CA10D-878E-4BF4-AAC0-2139AF3D8166}">
  <dimension ref="A1:F165"/>
  <sheetViews>
    <sheetView workbookViewId="0">
      <selection activeCell="E156" sqref="E156"/>
    </sheetView>
  </sheetViews>
  <sheetFormatPr defaultRowHeight="14.5" x14ac:dyDescent="0.35"/>
  <cols>
    <col min="1" max="1" width="10.90625" customWidth="1"/>
    <col min="5" max="5" width="22.54296875" customWidth="1"/>
  </cols>
  <sheetData>
    <row r="1" spans="1:1" x14ac:dyDescent="0.35">
      <c r="A1" s="38" t="s">
        <v>159</v>
      </c>
    </row>
    <row r="2" spans="1:1" x14ac:dyDescent="0.35">
      <c r="A2" s="32" t="s">
        <v>146</v>
      </c>
    </row>
    <row r="3" spans="1:1" x14ac:dyDescent="0.35">
      <c r="A3" s="33" t="s">
        <v>73</v>
      </c>
    </row>
    <row r="4" spans="1:1" x14ac:dyDescent="0.35">
      <c r="A4" s="33" t="s">
        <v>30</v>
      </c>
    </row>
    <row r="5" spans="1:1" x14ac:dyDescent="0.35">
      <c r="A5" s="34" t="s">
        <v>112</v>
      </c>
    </row>
    <row r="6" spans="1:1" x14ac:dyDescent="0.35">
      <c r="A6" s="34" t="s">
        <v>19</v>
      </c>
    </row>
    <row r="7" spans="1:1" x14ac:dyDescent="0.35">
      <c r="A7" s="35" t="s">
        <v>1</v>
      </c>
    </row>
    <row r="8" spans="1:1" x14ac:dyDescent="0.35">
      <c r="A8" s="32" t="s">
        <v>50</v>
      </c>
    </row>
    <row r="9" spans="1:1" x14ac:dyDescent="0.35">
      <c r="A9" s="33" t="s">
        <v>51</v>
      </c>
    </row>
    <row r="10" spans="1:1" x14ac:dyDescent="0.35">
      <c r="A10" s="34" t="s">
        <v>113</v>
      </c>
    </row>
    <row r="11" spans="1:1" x14ac:dyDescent="0.35">
      <c r="A11" s="36" t="s">
        <v>43</v>
      </c>
    </row>
    <row r="12" spans="1:1" x14ac:dyDescent="0.35">
      <c r="A12" s="34" t="s">
        <v>67</v>
      </c>
    </row>
    <row r="13" spans="1:1" x14ac:dyDescent="0.35">
      <c r="A13" s="34" t="s">
        <v>72</v>
      </c>
    </row>
    <row r="14" spans="1:1" x14ac:dyDescent="0.35">
      <c r="A14" s="32" t="s">
        <v>69</v>
      </c>
    </row>
    <row r="15" spans="1:1" x14ac:dyDescent="0.35">
      <c r="A15" s="36" t="s">
        <v>46</v>
      </c>
    </row>
    <row r="16" spans="1:1" x14ac:dyDescent="0.35">
      <c r="A16" s="36" t="s">
        <v>98</v>
      </c>
    </row>
    <row r="17" spans="1:1" x14ac:dyDescent="0.35">
      <c r="A17" s="36" t="s">
        <v>97</v>
      </c>
    </row>
    <row r="18" spans="1:1" x14ac:dyDescent="0.35">
      <c r="A18" s="34" t="s">
        <v>53</v>
      </c>
    </row>
    <row r="19" spans="1:1" x14ac:dyDescent="0.35">
      <c r="A19" s="36" t="s">
        <v>74</v>
      </c>
    </row>
    <row r="20" spans="1:1" x14ac:dyDescent="0.35">
      <c r="A20" s="33" t="s">
        <v>99</v>
      </c>
    </row>
    <row r="21" spans="1:1" x14ac:dyDescent="0.35">
      <c r="A21" s="37" t="s">
        <v>100</v>
      </c>
    </row>
    <row r="22" spans="1:1" x14ac:dyDescent="0.35">
      <c r="A22" s="34" t="s">
        <v>18</v>
      </c>
    </row>
    <row r="23" spans="1:1" x14ac:dyDescent="0.35">
      <c r="A23" s="37" t="s">
        <v>29</v>
      </c>
    </row>
    <row r="24" spans="1:1" x14ac:dyDescent="0.35">
      <c r="A24" s="36" t="s">
        <v>52</v>
      </c>
    </row>
    <row r="25" spans="1:1" x14ac:dyDescent="0.35">
      <c r="A25" s="36" t="s">
        <v>34</v>
      </c>
    </row>
    <row r="26" spans="1:1" x14ac:dyDescent="0.35">
      <c r="A26" s="34" t="s">
        <v>44</v>
      </c>
    </row>
    <row r="27" spans="1:1" x14ac:dyDescent="0.35">
      <c r="A27" s="32" t="s">
        <v>110</v>
      </c>
    </row>
    <row r="28" spans="1:1" x14ac:dyDescent="0.35">
      <c r="A28" s="32" t="s">
        <v>91</v>
      </c>
    </row>
    <row r="29" spans="1:1" x14ac:dyDescent="0.35">
      <c r="A29" s="36" t="s">
        <v>109</v>
      </c>
    </row>
    <row r="30" spans="1:1" x14ac:dyDescent="0.35">
      <c r="A30" s="36" t="s">
        <v>111</v>
      </c>
    </row>
    <row r="31" spans="1:1" x14ac:dyDescent="0.35">
      <c r="A31" s="32" t="s">
        <v>115</v>
      </c>
    </row>
    <row r="32" spans="1:1" x14ac:dyDescent="0.35">
      <c r="A32" s="36" t="s">
        <v>15</v>
      </c>
    </row>
    <row r="33" spans="1:1" x14ac:dyDescent="0.35">
      <c r="A33" s="33" t="s">
        <v>54</v>
      </c>
    </row>
    <row r="34" spans="1:1" x14ac:dyDescent="0.35">
      <c r="A34" s="33" t="s">
        <v>116</v>
      </c>
    </row>
    <row r="35" spans="1:1" x14ac:dyDescent="0.35">
      <c r="A35" s="32" t="s">
        <v>117</v>
      </c>
    </row>
    <row r="36" spans="1:1" x14ac:dyDescent="0.35">
      <c r="A36" s="32" t="s">
        <v>31</v>
      </c>
    </row>
    <row r="37" spans="1:1" x14ac:dyDescent="0.35">
      <c r="A37" s="36" t="s">
        <v>133</v>
      </c>
    </row>
    <row r="38" spans="1:1" x14ac:dyDescent="0.35">
      <c r="A38" s="36" t="s">
        <v>32</v>
      </c>
    </row>
    <row r="39" spans="1:1" x14ac:dyDescent="0.35">
      <c r="A39" s="33" t="s">
        <v>75</v>
      </c>
    </row>
    <row r="40" spans="1:1" x14ac:dyDescent="0.35">
      <c r="A40" s="32" t="s">
        <v>20</v>
      </c>
    </row>
    <row r="41" spans="1:1" x14ac:dyDescent="0.35">
      <c r="A41" s="33" t="s">
        <v>76</v>
      </c>
    </row>
    <row r="42" spans="1:1" x14ac:dyDescent="0.35">
      <c r="A42" s="33" t="s">
        <v>33</v>
      </c>
    </row>
    <row r="43" spans="1:1" x14ac:dyDescent="0.35">
      <c r="A43" s="34" t="s">
        <v>4</v>
      </c>
    </row>
    <row r="44" spans="1:1" x14ac:dyDescent="0.35">
      <c r="A44" s="33" t="s">
        <v>118</v>
      </c>
    </row>
    <row r="45" spans="1:1" x14ac:dyDescent="0.35">
      <c r="A45" s="33" t="s">
        <v>23</v>
      </c>
    </row>
    <row r="46" spans="1:1" x14ac:dyDescent="0.35">
      <c r="A46" s="34" t="s">
        <v>56</v>
      </c>
    </row>
    <row r="47" spans="1:1" x14ac:dyDescent="0.35">
      <c r="A47" s="33" t="s">
        <v>101</v>
      </c>
    </row>
    <row r="48" spans="1:1" x14ac:dyDescent="0.35">
      <c r="A48" s="32" t="s">
        <v>142</v>
      </c>
    </row>
    <row r="49" spans="1:1" x14ac:dyDescent="0.35">
      <c r="A49" s="37" t="s">
        <v>55</v>
      </c>
    </row>
    <row r="50" spans="1:1" x14ac:dyDescent="0.35">
      <c r="A50" s="34" t="s">
        <v>102</v>
      </c>
    </row>
    <row r="51" spans="1:1" x14ac:dyDescent="0.35">
      <c r="A51" s="33" t="s">
        <v>68</v>
      </c>
    </row>
    <row r="52" spans="1:1" x14ac:dyDescent="0.35">
      <c r="A52" s="36" t="s">
        <v>119</v>
      </c>
    </row>
    <row r="53" spans="1:1" x14ac:dyDescent="0.35">
      <c r="A53" s="34" t="s">
        <v>77</v>
      </c>
    </row>
    <row r="54" spans="1:1" x14ac:dyDescent="0.35">
      <c r="A54" s="36" t="s">
        <v>143</v>
      </c>
    </row>
    <row r="55" spans="1:1" x14ac:dyDescent="0.35">
      <c r="A55" s="34" t="s">
        <v>120</v>
      </c>
    </row>
    <row r="56" spans="1:1" x14ac:dyDescent="0.35">
      <c r="A56" s="36" t="s">
        <v>114</v>
      </c>
    </row>
    <row r="57" spans="1:1" x14ac:dyDescent="0.35">
      <c r="A57" s="36" t="s">
        <v>39</v>
      </c>
    </row>
    <row r="58" spans="1:1" x14ac:dyDescent="0.35">
      <c r="A58" s="32" t="s">
        <v>21</v>
      </c>
    </row>
    <row r="59" spans="1:1" x14ac:dyDescent="0.35">
      <c r="A59" s="32" t="s">
        <v>121</v>
      </c>
    </row>
    <row r="60" spans="1:1" x14ac:dyDescent="0.35">
      <c r="A60" s="33" t="s">
        <v>93</v>
      </c>
    </row>
    <row r="61" spans="1:1" x14ac:dyDescent="0.35">
      <c r="A61" s="34" t="s">
        <v>103</v>
      </c>
    </row>
    <row r="62" spans="1:1" x14ac:dyDescent="0.35">
      <c r="A62" s="36" t="s">
        <v>22</v>
      </c>
    </row>
    <row r="63" spans="1:1" x14ac:dyDescent="0.35">
      <c r="A63" s="34" t="s">
        <v>134</v>
      </c>
    </row>
    <row r="64" spans="1:1" x14ac:dyDescent="0.35">
      <c r="A64" s="34" t="s">
        <v>57</v>
      </c>
    </row>
    <row r="65" spans="1:1" x14ac:dyDescent="0.35">
      <c r="A65" s="36" t="s">
        <v>35</v>
      </c>
    </row>
    <row r="66" spans="1:1" x14ac:dyDescent="0.35">
      <c r="A66" s="36" t="s">
        <v>122</v>
      </c>
    </row>
    <row r="67" spans="1:1" x14ac:dyDescent="0.35">
      <c r="A67" s="36" t="s">
        <v>104</v>
      </c>
    </row>
    <row r="68" spans="1:1" x14ac:dyDescent="0.35">
      <c r="A68" s="37" t="s">
        <v>5</v>
      </c>
    </row>
    <row r="69" spans="1:1" x14ac:dyDescent="0.35">
      <c r="A69" s="33" t="s">
        <v>3</v>
      </c>
    </row>
    <row r="70" spans="1:1" x14ac:dyDescent="0.35">
      <c r="A70" s="36" t="s">
        <v>8</v>
      </c>
    </row>
    <row r="71" spans="1:1" x14ac:dyDescent="0.35">
      <c r="A71" s="37" t="s">
        <v>24</v>
      </c>
    </row>
    <row r="72" spans="1:1" x14ac:dyDescent="0.35">
      <c r="A72" s="36" t="s">
        <v>59</v>
      </c>
    </row>
    <row r="73" spans="1:1" x14ac:dyDescent="0.35">
      <c r="A73" s="32" t="s">
        <v>144</v>
      </c>
    </row>
    <row r="74" spans="1:1" x14ac:dyDescent="0.35">
      <c r="A74" s="34" t="s">
        <v>92</v>
      </c>
    </row>
    <row r="75" spans="1:1" x14ac:dyDescent="0.35">
      <c r="A75" s="34" t="s">
        <v>60</v>
      </c>
    </row>
    <row r="76" spans="1:1" x14ac:dyDescent="0.35">
      <c r="A76" s="36" t="s">
        <v>14</v>
      </c>
    </row>
    <row r="77" spans="1:1" x14ac:dyDescent="0.35">
      <c r="A77" s="33" t="s">
        <v>89</v>
      </c>
    </row>
    <row r="78" spans="1:1" x14ac:dyDescent="0.35">
      <c r="A78" s="34" t="s">
        <v>135</v>
      </c>
    </row>
    <row r="79" spans="1:1" x14ac:dyDescent="0.35">
      <c r="A79" s="36" t="s">
        <v>94</v>
      </c>
    </row>
    <row r="80" spans="1:1" x14ac:dyDescent="0.35">
      <c r="A80" s="33" t="s">
        <v>2</v>
      </c>
    </row>
    <row r="81" spans="1:1" x14ac:dyDescent="0.35">
      <c r="A81" s="36" t="s">
        <v>123</v>
      </c>
    </row>
    <row r="82" spans="1:1" x14ac:dyDescent="0.35">
      <c r="A82" s="34" t="s">
        <v>45</v>
      </c>
    </row>
    <row r="83" spans="1:1" x14ac:dyDescent="0.35">
      <c r="A83" s="33" t="s">
        <v>147</v>
      </c>
    </row>
    <row r="84" spans="1:1" x14ac:dyDescent="0.35">
      <c r="A84" s="36" t="s">
        <v>136</v>
      </c>
    </row>
    <row r="85" spans="1:1" x14ac:dyDescent="0.35">
      <c r="A85" s="33" t="s">
        <v>71</v>
      </c>
    </row>
    <row r="86" spans="1:1" x14ac:dyDescent="0.35">
      <c r="A86" s="33" t="s">
        <v>148</v>
      </c>
    </row>
    <row r="87" spans="1:1" x14ac:dyDescent="0.35">
      <c r="A87" s="33" t="s">
        <v>70</v>
      </c>
    </row>
    <row r="88" spans="1:1" x14ac:dyDescent="0.35">
      <c r="A88" s="37" t="s">
        <v>58</v>
      </c>
    </row>
    <row r="89" spans="1:1" x14ac:dyDescent="0.35">
      <c r="A89" s="34" t="s">
        <v>61</v>
      </c>
    </row>
    <row r="90" spans="1:1" x14ac:dyDescent="0.35">
      <c r="A90" s="33" t="s">
        <v>62</v>
      </c>
    </row>
    <row r="91" spans="1:1" x14ac:dyDescent="0.35">
      <c r="A91" s="36" t="s">
        <v>17</v>
      </c>
    </row>
    <row r="92" spans="1:1" x14ac:dyDescent="0.35">
      <c r="A92" s="32" t="s">
        <v>47</v>
      </c>
    </row>
    <row r="93" spans="1:1" x14ac:dyDescent="0.35">
      <c r="A93" s="34" t="s">
        <v>149</v>
      </c>
    </row>
    <row r="94" spans="1:1" x14ac:dyDescent="0.35">
      <c r="A94" s="36" t="s">
        <v>137</v>
      </c>
    </row>
    <row r="95" spans="1:1" x14ac:dyDescent="0.35">
      <c r="A95" s="36" t="s">
        <v>124</v>
      </c>
    </row>
    <row r="96" spans="1:1" x14ac:dyDescent="0.35">
      <c r="A96" s="36" t="s">
        <v>49</v>
      </c>
    </row>
    <row r="97" spans="1:1" x14ac:dyDescent="0.35">
      <c r="A97" s="32" t="s">
        <v>37</v>
      </c>
    </row>
    <row r="98" spans="1:1" x14ac:dyDescent="0.35">
      <c r="A98" s="32" t="s">
        <v>150</v>
      </c>
    </row>
    <row r="99" spans="1:1" x14ac:dyDescent="0.35">
      <c r="A99" s="36" t="s">
        <v>125</v>
      </c>
    </row>
    <row r="100" spans="1:1" x14ac:dyDescent="0.35">
      <c r="A100" s="33" t="s">
        <v>79</v>
      </c>
    </row>
    <row r="101" spans="1:1" x14ac:dyDescent="0.35">
      <c r="A101" s="33" t="s">
        <v>65</v>
      </c>
    </row>
    <row r="102" spans="1:1" x14ac:dyDescent="0.35">
      <c r="A102" s="33" t="s">
        <v>105</v>
      </c>
    </row>
    <row r="103" spans="1:1" x14ac:dyDescent="0.35">
      <c r="A103" s="32" t="s">
        <v>126</v>
      </c>
    </row>
    <row r="104" spans="1:1" x14ac:dyDescent="0.35">
      <c r="A104" s="36" t="s">
        <v>26</v>
      </c>
    </row>
    <row r="105" spans="1:1" x14ac:dyDescent="0.35">
      <c r="A105" s="37" t="s">
        <v>78</v>
      </c>
    </row>
    <row r="106" spans="1:1" x14ac:dyDescent="0.35">
      <c r="A106" s="32" t="s">
        <v>127</v>
      </c>
    </row>
    <row r="107" spans="1:1" x14ac:dyDescent="0.35">
      <c r="A107" s="36" t="s">
        <v>138</v>
      </c>
    </row>
    <row r="108" spans="1:1" x14ac:dyDescent="0.35">
      <c r="A108" s="34" t="s">
        <v>63</v>
      </c>
    </row>
    <row r="109" spans="1:1" x14ac:dyDescent="0.35">
      <c r="A109" s="33" t="s">
        <v>80</v>
      </c>
    </row>
    <row r="110" spans="1:1" x14ac:dyDescent="0.35">
      <c r="A110" s="33" t="s">
        <v>82</v>
      </c>
    </row>
    <row r="111" spans="1:1" x14ac:dyDescent="0.35">
      <c r="A111" s="33" t="s">
        <v>106</v>
      </c>
    </row>
    <row r="112" spans="1:1" x14ac:dyDescent="0.35">
      <c r="A112" s="32" t="s">
        <v>128</v>
      </c>
    </row>
    <row r="113" spans="1:1" x14ac:dyDescent="0.35">
      <c r="A113" s="33" t="s">
        <v>64</v>
      </c>
    </row>
    <row r="114" spans="1:1" x14ac:dyDescent="0.35">
      <c r="A114" s="33" t="s">
        <v>139</v>
      </c>
    </row>
    <row r="115" spans="1:1" x14ac:dyDescent="0.35">
      <c r="A115" s="36" t="s">
        <v>129</v>
      </c>
    </row>
    <row r="116" spans="1:1" x14ac:dyDescent="0.35">
      <c r="A116" s="36" t="s">
        <v>95</v>
      </c>
    </row>
    <row r="117" spans="1:1" x14ac:dyDescent="0.35">
      <c r="A117" s="36" t="s">
        <v>140</v>
      </c>
    </row>
    <row r="118" spans="1:1" x14ac:dyDescent="0.35">
      <c r="A118" s="32" t="s">
        <v>40</v>
      </c>
    </row>
    <row r="119" spans="1:1" x14ac:dyDescent="0.35">
      <c r="A119" s="33" t="s">
        <v>16</v>
      </c>
    </row>
    <row r="120" spans="1:1" x14ac:dyDescent="0.35">
      <c r="A120" s="36" t="s">
        <v>130</v>
      </c>
    </row>
    <row r="121" spans="1:1" x14ac:dyDescent="0.35">
      <c r="A121" s="36" t="s">
        <v>131</v>
      </c>
    </row>
    <row r="122" spans="1:1" x14ac:dyDescent="0.35">
      <c r="A122" s="33" t="s">
        <v>90</v>
      </c>
    </row>
    <row r="123" spans="1:1" x14ac:dyDescent="0.35">
      <c r="A123" s="36" t="s">
        <v>10</v>
      </c>
    </row>
    <row r="124" spans="1:1" x14ac:dyDescent="0.35">
      <c r="A124" s="36" t="s">
        <v>9</v>
      </c>
    </row>
    <row r="125" spans="1:1" x14ac:dyDescent="0.35">
      <c r="A125" s="36" t="s">
        <v>12</v>
      </c>
    </row>
    <row r="126" spans="1:1" x14ac:dyDescent="0.35">
      <c r="A126" s="32" t="s">
        <v>25</v>
      </c>
    </row>
    <row r="127" spans="1:1" x14ac:dyDescent="0.35">
      <c r="A127" s="36" t="s">
        <v>107</v>
      </c>
    </row>
    <row r="128" spans="1:1" x14ac:dyDescent="0.35">
      <c r="A128" s="32" t="s">
        <v>6</v>
      </c>
    </row>
    <row r="129" spans="1:1" x14ac:dyDescent="0.35">
      <c r="A129" s="33" t="s">
        <v>81</v>
      </c>
    </row>
    <row r="130" spans="1:1" x14ac:dyDescent="0.35">
      <c r="A130" s="36" t="s">
        <v>36</v>
      </c>
    </row>
    <row r="131" spans="1:1" x14ac:dyDescent="0.35">
      <c r="A131" s="33" t="s">
        <v>83</v>
      </c>
    </row>
    <row r="132" spans="1:1" x14ac:dyDescent="0.35">
      <c r="A132" s="32" t="s">
        <v>84</v>
      </c>
    </row>
    <row r="133" spans="1:1" x14ac:dyDescent="0.35">
      <c r="A133" s="36" t="s">
        <v>132</v>
      </c>
    </row>
    <row r="134" spans="1:1" x14ac:dyDescent="0.35">
      <c r="A134" s="33" t="s">
        <v>41</v>
      </c>
    </row>
    <row r="135" spans="1:1" x14ac:dyDescent="0.35">
      <c r="A135" s="34" t="s">
        <v>7</v>
      </c>
    </row>
    <row r="136" spans="1:1" x14ac:dyDescent="0.35">
      <c r="A136" s="32" t="s">
        <v>28</v>
      </c>
    </row>
    <row r="137" spans="1:1" x14ac:dyDescent="0.35">
      <c r="A137" s="37" t="s">
        <v>66</v>
      </c>
    </row>
    <row r="138" spans="1:1" x14ac:dyDescent="0.35">
      <c r="A138" s="34" t="s">
        <v>151</v>
      </c>
    </row>
    <row r="139" spans="1:1" x14ac:dyDescent="0.35">
      <c r="A139" s="33" t="s">
        <v>85</v>
      </c>
    </row>
    <row r="140" spans="1:1" x14ac:dyDescent="0.35">
      <c r="A140" s="33" t="s">
        <v>42</v>
      </c>
    </row>
    <row r="141" spans="1:1" x14ac:dyDescent="0.35">
      <c r="A141" s="37" t="s">
        <v>0</v>
      </c>
    </row>
    <row r="142" spans="1:1" x14ac:dyDescent="0.35">
      <c r="A142" s="36" t="s">
        <v>48</v>
      </c>
    </row>
    <row r="143" spans="1:1" x14ac:dyDescent="0.35">
      <c r="A143" s="36" t="s">
        <v>86</v>
      </c>
    </row>
    <row r="144" spans="1:1" x14ac:dyDescent="0.35">
      <c r="A144" s="36" t="s">
        <v>141</v>
      </c>
    </row>
    <row r="145" spans="1:6" x14ac:dyDescent="0.35">
      <c r="A145" s="32" t="s">
        <v>108</v>
      </c>
    </row>
    <row r="146" spans="1:6" x14ac:dyDescent="0.35">
      <c r="A146" s="37" t="s">
        <v>38</v>
      </c>
    </row>
    <row r="147" spans="1:6" x14ac:dyDescent="0.35">
      <c r="A147" s="33" t="s">
        <v>87</v>
      </c>
    </row>
    <row r="148" spans="1:6" x14ac:dyDescent="0.35">
      <c r="A148" s="36" t="s">
        <v>152</v>
      </c>
    </row>
    <row r="149" spans="1:6" x14ac:dyDescent="0.35">
      <c r="A149" s="34" t="s">
        <v>96</v>
      </c>
    </row>
    <row r="150" spans="1:6" x14ac:dyDescent="0.35">
      <c r="A150" s="32" t="s">
        <v>145</v>
      </c>
    </row>
    <row r="151" spans="1:6" x14ac:dyDescent="0.35">
      <c r="A151" s="34" t="s">
        <v>11</v>
      </c>
    </row>
    <row r="152" spans="1:6" x14ac:dyDescent="0.35">
      <c r="A152" s="36" t="s">
        <v>13</v>
      </c>
    </row>
    <row r="153" spans="1:6" x14ac:dyDescent="0.35">
      <c r="A153" s="34" t="s">
        <v>27</v>
      </c>
    </row>
    <row r="154" spans="1:6" x14ac:dyDescent="0.35">
      <c r="A154" s="33" t="s">
        <v>88</v>
      </c>
    </row>
    <row r="156" spans="1:6" x14ac:dyDescent="0.35">
      <c r="A156" s="18"/>
      <c r="B156" s="19" t="s">
        <v>181</v>
      </c>
      <c r="C156" s="19"/>
      <c r="D156" s="19"/>
    </row>
    <row r="157" spans="1:6" x14ac:dyDescent="0.35">
      <c r="A157" s="20"/>
      <c r="B157" s="19" t="s">
        <v>173</v>
      </c>
      <c r="C157" s="19"/>
      <c r="D157" s="19"/>
    </row>
    <row r="158" spans="1:6" x14ac:dyDescent="0.35">
      <c r="A158" s="21"/>
      <c r="B158" s="19" t="s">
        <v>750</v>
      </c>
      <c r="C158" s="19"/>
      <c r="D158" s="19"/>
    </row>
    <row r="159" spans="1:6" x14ac:dyDescent="0.35">
      <c r="A159" s="22"/>
      <c r="B159" s="19" t="s">
        <v>183</v>
      </c>
      <c r="C159" s="19"/>
      <c r="D159" s="19"/>
    </row>
    <row r="160" spans="1:6" x14ac:dyDescent="0.35">
      <c r="A160" s="19"/>
      <c r="B160" s="19"/>
      <c r="C160" s="19"/>
      <c r="D160" s="19"/>
      <c r="F160">
        <v>153</v>
      </c>
    </row>
    <row r="161" spans="1:6" x14ac:dyDescent="0.35">
      <c r="A161" s="19" t="s">
        <v>182</v>
      </c>
      <c r="B161" s="19"/>
      <c r="C161" s="19"/>
      <c r="D161" s="19"/>
      <c r="F161">
        <v>28</v>
      </c>
    </row>
    <row r="162" spans="1:6" x14ac:dyDescent="0.35">
      <c r="A162" s="19" t="s">
        <v>184</v>
      </c>
      <c r="B162" s="19"/>
      <c r="C162" s="19"/>
      <c r="D162" s="19"/>
      <c r="F162">
        <v>10</v>
      </c>
    </row>
    <row r="163" spans="1:6" x14ac:dyDescent="0.35">
      <c r="A163" s="19" t="s">
        <v>185</v>
      </c>
      <c r="B163" s="19"/>
      <c r="C163" s="19"/>
      <c r="D163" s="19"/>
      <c r="F163">
        <v>26</v>
      </c>
    </row>
    <row r="164" spans="1:6" x14ac:dyDescent="0.35">
      <c r="A164" s="19" t="s">
        <v>186</v>
      </c>
      <c r="B164" s="19"/>
      <c r="C164" s="19"/>
      <c r="D164" s="19"/>
      <c r="F164">
        <v>39</v>
      </c>
    </row>
    <row r="165" spans="1:6" x14ac:dyDescent="0.35">
      <c r="A165" s="19" t="s">
        <v>187</v>
      </c>
      <c r="B165" s="19"/>
      <c r="C165" s="19"/>
      <c r="D165" s="19"/>
      <c r="F165">
        <f>F160-F161-F162-F163-F164</f>
        <v>50</v>
      </c>
    </row>
  </sheetData>
  <dataValidations count="1">
    <dataValidation type="list" errorStyle="warning" allowBlank="1" showInputMessage="1" showErrorMessage="1" errorTitle="Not Availabe" error="There is no company with this code" sqref="A2:A154" xr:uid="{AC714DC0-9B9A-4BAB-85FA-B312B44B2A7E}">
      <formula1>$B$4:$B$115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434E2-EE1C-401C-B1B8-988E17115427}">
  <dimension ref="A1:M56"/>
  <sheetViews>
    <sheetView topLeftCell="A40" zoomScale="101" workbookViewId="0">
      <selection activeCell="E2" sqref="E2"/>
    </sheetView>
  </sheetViews>
  <sheetFormatPr defaultRowHeight="14.5" x14ac:dyDescent="0.35"/>
  <cols>
    <col min="1" max="1" width="11.54296875" style="19" customWidth="1"/>
    <col min="2" max="2" width="10.36328125" style="19" customWidth="1"/>
    <col min="3" max="3" width="12.54296875" style="19" customWidth="1"/>
    <col min="4" max="4" width="11.7265625" style="19" customWidth="1"/>
    <col min="6" max="6" width="24.7265625" customWidth="1"/>
    <col min="7" max="7" width="22.26953125" customWidth="1"/>
    <col min="9" max="9" width="24.90625" customWidth="1"/>
    <col min="10" max="10" width="23.54296875" customWidth="1"/>
    <col min="12" max="13" width="23.26953125" customWidth="1"/>
  </cols>
  <sheetData>
    <row r="1" spans="1:13" x14ac:dyDescent="0.35">
      <c r="A1" s="13" t="s">
        <v>159</v>
      </c>
      <c r="B1" s="14" t="s">
        <v>160</v>
      </c>
      <c r="C1" s="14" t="s">
        <v>161</v>
      </c>
      <c r="D1" s="15" t="s">
        <v>162</v>
      </c>
      <c r="F1" t="s">
        <v>172</v>
      </c>
      <c r="G1" t="s">
        <v>174</v>
      </c>
      <c r="I1">
        <v>2022</v>
      </c>
      <c r="L1">
        <v>2023</v>
      </c>
    </row>
    <row r="2" spans="1:13" x14ac:dyDescent="0.35">
      <c r="A2" s="16" t="s">
        <v>1</v>
      </c>
      <c r="B2" s="25">
        <f t="shared" ref="B2" si="0">(G2/F2)*100</f>
        <v>8.3226151153246182</v>
      </c>
      <c r="C2" s="27">
        <f t="shared" ref="C2" si="1">(J2/I2)*100</f>
        <v>4.192006239401282</v>
      </c>
      <c r="D2" s="26">
        <f>(M2/L2)*100</f>
        <v>0.13885778360957821</v>
      </c>
      <c r="F2" s="23">
        <v>1210809442028</v>
      </c>
      <c r="G2" s="23">
        <v>100771009640</v>
      </c>
      <c r="H2" s="23"/>
      <c r="I2" s="23">
        <v>1568806950187</v>
      </c>
      <c r="J2" s="23">
        <v>65764485236</v>
      </c>
      <c r="K2" s="23"/>
      <c r="L2" s="23">
        <v>1751702567743</v>
      </c>
      <c r="M2" s="23">
        <v>2432375361</v>
      </c>
    </row>
    <row r="3" spans="1:13" x14ac:dyDescent="0.35">
      <c r="A3" s="17" t="s">
        <v>43</v>
      </c>
      <c r="B3" s="25">
        <f>(G3/F3)*100</f>
        <v>4.3043564941657131</v>
      </c>
      <c r="C3" s="27">
        <f>(J3/I3)*100</f>
        <v>5.8577489914980472</v>
      </c>
      <c r="D3" s="26">
        <f>(M3/L3)*100</f>
        <v>7.7766048445844254</v>
      </c>
      <c r="F3" s="23">
        <v>7403476</v>
      </c>
      <c r="G3" s="23">
        <v>318672</v>
      </c>
      <c r="H3" s="23"/>
      <c r="I3" s="23">
        <v>7466520</v>
      </c>
      <c r="J3" s="23">
        <v>437370</v>
      </c>
      <c r="K3" s="23"/>
      <c r="L3" s="23">
        <v>7500664</v>
      </c>
      <c r="M3" s="23">
        <v>583297</v>
      </c>
    </row>
    <row r="4" spans="1:13" x14ac:dyDescent="0.35">
      <c r="A4" s="17" t="s">
        <v>46</v>
      </c>
      <c r="B4" s="27">
        <f t="shared" ref="B4" si="2">(G4/F4)*100</f>
        <v>21.215889426771913</v>
      </c>
      <c r="C4" s="27">
        <f t="shared" ref="C4" si="3">(J4/I4)*100</f>
        <v>22.550873941210757</v>
      </c>
      <c r="D4" s="26">
        <f t="shared" ref="D4:D6" si="4">(M4/L4)*100</f>
        <v>17.137246749921363</v>
      </c>
      <c r="F4" s="23">
        <v>2243523072803</v>
      </c>
      <c r="G4" s="23">
        <v>475983374390</v>
      </c>
      <c r="H4" s="23"/>
      <c r="I4" s="23">
        <v>2578868615545</v>
      </c>
      <c r="J4" s="23">
        <v>581557410601</v>
      </c>
      <c r="K4" s="23"/>
      <c r="L4" s="23">
        <v>2620491657384</v>
      </c>
      <c r="M4" s="23">
        <v>449080121387</v>
      </c>
    </row>
    <row r="5" spans="1:13" x14ac:dyDescent="0.35">
      <c r="A5" s="17" t="s">
        <v>98</v>
      </c>
      <c r="B5" s="27">
        <f>(G5/F5)*100</f>
        <v>6.9657592612255019</v>
      </c>
      <c r="C5" s="27">
        <f>(J5/I5)*100</f>
        <v>9.7798919421142667</v>
      </c>
      <c r="D5" s="26">
        <f t="shared" si="4"/>
        <v>9.9849891962600879</v>
      </c>
      <c r="F5" s="23">
        <v>367311</v>
      </c>
      <c r="G5" s="23">
        <v>25586</v>
      </c>
      <c r="H5" s="23"/>
      <c r="I5" s="23">
        <v>413297</v>
      </c>
      <c r="J5" s="23">
        <v>40420</v>
      </c>
      <c r="K5" s="23"/>
      <c r="L5" s="23">
        <v>445679</v>
      </c>
      <c r="M5" s="23">
        <v>44501</v>
      </c>
    </row>
    <row r="6" spans="1:13" x14ac:dyDescent="0.35">
      <c r="A6" s="17" t="s">
        <v>97</v>
      </c>
      <c r="B6" s="27">
        <f>(G6/F6)*100</f>
        <v>3.7465359953190944</v>
      </c>
      <c r="C6" s="27">
        <f>(J6/I6)*100</f>
        <v>7.959933181655396</v>
      </c>
      <c r="D6" s="26">
        <f t="shared" si="4"/>
        <v>10.262058773847588</v>
      </c>
      <c r="F6" s="23">
        <v>16947148</v>
      </c>
      <c r="G6" s="23">
        <v>634931</v>
      </c>
      <c r="H6" s="23"/>
      <c r="I6" s="23">
        <v>18521261</v>
      </c>
      <c r="J6" s="23">
        <v>1474280</v>
      </c>
      <c r="K6" s="23"/>
      <c r="L6" s="23">
        <v>19613043</v>
      </c>
      <c r="M6" s="23">
        <v>2012702</v>
      </c>
    </row>
    <row r="7" spans="1:13" x14ac:dyDescent="0.35">
      <c r="A7" s="17" t="s">
        <v>74</v>
      </c>
      <c r="B7" s="27">
        <f t="shared" ref="B7:B9" si="5">(G7/F7)*100</f>
        <v>0.79560264782030798</v>
      </c>
      <c r="C7" s="27">
        <f t="shared" ref="C7:C9" si="6">(J7/I7)*100</f>
        <v>0.84867546808518857</v>
      </c>
      <c r="D7" s="26">
        <f>(M7/L7)*100</f>
        <v>2.1645086447440351</v>
      </c>
      <c r="F7" s="23">
        <v>524473606697</v>
      </c>
      <c r="G7" s="23">
        <v>4172725902</v>
      </c>
      <c r="H7" s="23"/>
      <c r="I7" s="23">
        <v>525780962665</v>
      </c>
      <c r="J7" s="23">
        <v>4462174046</v>
      </c>
      <c r="K7" s="23"/>
      <c r="L7" s="23">
        <v>530041342956</v>
      </c>
      <c r="M7" s="23">
        <v>11472790689</v>
      </c>
    </row>
    <row r="8" spans="1:13" x14ac:dyDescent="0.35">
      <c r="A8" s="17" t="s">
        <v>52</v>
      </c>
      <c r="B8" s="27">
        <f t="shared" si="5"/>
        <v>3.5600453954743378</v>
      </c>
      <c r="C8" s="27">
        <f t="shared" si="6"/>
        <v>11.580917695926297</v>
      </c>
      <c r="D8" s="26">
        <f t="shared" ref="D8:D9" si="7">(M8/L8)*100</f>
        <v>4.8478482206350506</v>
      </c>
      <c r="F8" s="23">
        <v>270669540064</v>
      </c>
      <c r="G8" s="23">
        <v>9635958498</v>
      </c>
      <c r="H8" s="23"/>
      <c r="I8" s="23">
        <v>344552996651</v>
      </c>
      <c r="J8" s="23">
        <v>39902398961</v>
      </c>
      <c r="K8" s="23"/>
      <c r="L8" s="23">
        <v>361613066667</v>
      </c>
      <c r="M8" s="23">
        <v>17530452618</v>
      </c>
    </row>
    <row r="9" spans="1:13" x14ac:dyDescent="0.35">
      <c r="A9" s="17" t="s">
        <v>34</v>
      </c>
      <c r="B9" s="27">
        <f t="shared" si="5"/>
        <v>3.0643608317202422</v>
      </c>
      <c r="C9" s="27">
        <f t="shared" si="6"/>
        <v>2.9324270375034938</v>
      </c>
      <c r="D9" s="26">
        <f t="shared" si="7"/>
        <v>3.081332489544288</v>
      </c>
      <c r="F9" s="23">
        <v>2993218</v>
      </c>
      <c r="G9" s="23">
        <v>91723</v>
      </c>
      <c r="H9" s="23"/>
      <c r="I9" s="23">
        <v>3173651</v>
      </c>
      <c r="J9" s="23">
        <v>93065</v>
      </c>
      <c r="K9" s="23"/>
      <c r="L9" s="23">
        <v>3327846</v>
      </c>
      <c r="M9" s="23">
        <v>102542</v>
      </c>
    </row>
    <row r="10" spans="1:13" x14ac:dyDescent="0.35">
      <c r="A10" s="17" t="s">
        <v>109</v>
      </c>
      <c r="B10" s="27">
        <f t="shared" ref="B10:B12" si="8">(G10/F10)*100</f>
        <v>11.020879060641056</v>
      </c>
      <c r="C10" s="27">
        <f t="shared" ref="C10:C12" si="9">(J10/I10)*100</f>
        <v>12.844448268117828</v>
      </c>
      <c r="D10" s="26">
        <f t="shared" ref="D10:D12" si="10">(M10/L10)*100</f>
        <v>8.1103696171696473</v>
      </c>
      <c r="F10" s="23">
        <v>1697387196209</v>
      </c>
      <c r="G10" s="23">
        <v>187066990085</v>
      </c>
      <c r="H10" s="23"/>
      <c r="I10" s="23">
        <v>1718287453575</v>
      </c>
      <c r="J10" s="23">
        <v>220704543072</v>
      </c>
      <c r="K10" s="23"/>
      <c r="L10" s="23">
        <v>1893560797758</v>
      </c>
      <c r="M10" s="23">
        <v>153574779624</v>
      </c>
    </row>
    <row r="11" spans="1:13" x14ac:dyDescent="0.35">
      <c r="A11" s="17" t="s">
        <v>111</v>
      </c>
      <c r="B11" s="27">
        <f t="shared" si="8"/>
        <v>13.404104470392239</v>
      </c>
      <c r="C11" s="27">
        <f t="shared" si="9"/>
        <v>11.549815270994989</v>
      </c>
      <c r="D11" s="26">
        <f t="shared" si="10"/>
        <v>13.32097684685383</v>
      </c>
      <c r="F11" s="23">
        <v>1348181576913</v>
      </c>
      <c r="G11" s="23">
        <v>180711667020</v>
      </c>
      <c r="H11" s="23"/>
      <c r="I11" s="23">
        <v>1693523611414</v>
      </c>
      <c r="J11" s="23">
        <v>195598848689</v>
      </c>
      <c r="K11" s="23"/>
      <c r="L11" s="23">
        <v>2296227711688</v>
      </c>
      <c r="M11" s="23">
        <v>305879961825</v>
      </c>
    </row>
    <row r="12" spans="1:13" x14ac:dyDescent="0.35">
      <c r="A12" s="17" t="s">
        <v>15</v>
      </c>
      <c r="B12" s="27">
        <f t="shared" si="8"/>
        <v>10.20991026616759</v>
      </c>
      <c r="C12" s="27">
        <f t="shared" si="9"/>
        <v>7.3539210508451651</v>
      </c>
      <c r="D12" s="26">
        <f t="shared" si="10"/>
        <v>5.6579027014361447</v>
      </c>
      <c r="F12" s="23">
        <v>35446051</v>
      </c>
      <c r="G12" s="23">
        <v>3619010</v>
      </c>
      <c r="H12" s="23"/>
      <c r="I12" s="23">
        <v>39847545</v>
      </c>
      <c r="J12" s="23">
        <v>2930357</v>
      </c>
      <c r="K12" s="23"/>
      <c r="L12" s="23">
        <v>40970800</v>
      </c>
      <c r="M12" s="23">
        <v>2318088</v>
      </c>
    </row>
    <row r="13" spans="1:13" x14ac:dyDescent="0.35">
      <c r="A13" s="17" t="s">
        <v>133</v>
      </c>
      <c r="B13" s="27">
        <f t="shared" ref="B13:B14" si="11">(G13/F13)*100</f>
        <v>7.0336809566778093</v>
      </c>
      <c r="C13" s="27">
        <f t="shared" ref="C13:C14" si="12">(J13/I13)*100</f>
        <v>7.4347755402358242</v>
      </c>
      <c r="D13" s="26">
        <f t="shared" ref="D13:D14" si="13">(M13/L13)*100</f>
        <v>7.1657224673848834</v>
      </c>
      <c r="F13" s="23">
        <v>2082911322</v>
      </c>
      <c r="G13" s="23">
        <v>146505337</v>
      </c>
      <c r="H13" s="23"/>
      <c r="I13" s="23">
        <v>2009139485</v>
      </c>
      <c r="J13" s="23">
        <v>149375011</v>
      </c>
      <c r="K13" s="23"/>
      <c r="L13" s="23">
        <v>2042171821</v>
      </c>
      <c r="M13" s="23">
        <v>146336365</v>
      </c>
    </row>
    <row r="14" spans="1:13" x14ac:dyDescent="0.35">
      <c r="A14" s="17" t="s">
        <v>32</v>
      </c>
      <c r="B14" s="27">
        <f t="shared" si="11"/>
        <v>9.3079751935633581</v>
      </c>
      <c r="C14" s="27">
        <f t="shared" si="12"/>
        <v>6.3932131356795567</v>
      </c>
      <c r="D14" s="26">
        <f t="shared" si="13"/>
        <v>5.93832274537613</v>
      </c>
      <c r="F14" s="23">
        <v>1165564745263</v>
      </c>
      <c r="G14" s="23">
        <v>108490477354</v>
      </c>
      <c r="H14" s="23"/>
      <c r="I14" s="23">
        <v>1221291885832</v>
      </c>
      <c r="J14" s="23">
        <v>78079793270</v>
      </c>
      <c r="K14" s="23"/>
      <c r="L14" s="23">
        <v>1247265694706</v>
      </c>
      <c r="M14" s="23">
        <v>74066662444</v>
      </c>
    </row>
    <row r="15" spans="1:13" x14ac:dyDescent="0.35">
      <c r="A15" s="17" t="s">
        <v>119</v>
      </c>
      <c r="B15" s="27">
        <f t="shared" ref="B15" si="14">(G15/F15)*100</f>
        <v>7.2804289625780836</v>
      </c>
      <c r="C15" s="27">
        <f t="shared" ref="C15" si="15">(J15/I15)*100</f>
        <v>7.1200703371358545</v>
      </c>
      <c r="D15" s="26">
        <f t="shared" ref="D15" si="16">(M15/L15)*100</f>
        <v>8.097616400253651</v>
      </c>
      <c r="F15" s="23">
        <v>6766602280143</v>
      </c>
      <c r="G15" s="23">
        <v>492637672186</v>
      </c>
      <c r="H15" s="23"/>
      <c r="I15" s="23">
        <v>7327371934290</v>
      </c>
      <c r="J15" s="23">
        <v>521714035585</v>
      </c>
      <c r="K15" s="23"/>
      <c r="L15" s="23">
        <v>7427707902688</v>
      </c>
      <c r="M15" s="23">
        <v>601467293291</v>
      </c>
    </row>
    <row r="16" spans="1:13" x14ac:dyDescent="0.35">
      <c r="A16" s="17" t="s">
        <v>143</v>
      </c>
      <c r="B16" s="27">
        <f t="shared" ref="B16:B18" si="17">(G16/F16)*100</f>
        <v>13.443283975785617</v>
      </c>
      <c r="C16" s="27">
        <f t="shared" ref="C16:C18" si="18">(J16/I16)*100</f>
        <v>11.542418682157253</v>
      </c>
      <c r="D16" s="26">
        <f t="shared" ref="D16:D17" si="19">(M16/L16)*100</f>
        <v>14.637306308321907</v>
      </c>
      <c r="F16" s="23">
        <v>53090428</v>
      </c>
      <c r="G16" s="23">
        <v>7137097</v>
      </c>
      <c r="H16" s="23"/>
      <c r="I16" s="23">
        <v>54786992</v>
      </c>
      <c r="J16" s="23">
        <v>6323744</v>
      </c>
      <c r="K16" s="23"/>
      <c r="L16" s="23">
        <v>55316264</v>
      </c>
      <c r="M16" s="23">
        <v>8096811</v>
      </c>
    </row>
    <row r="17" spans="1:13" x14ac:dyDescent="0.35">
      <c r="A17" s="17" t="s">
        <v>114</v>
      </c>
      <c r="B17" s="27">
        <f t="shared" si="17"/>
        <v>6.7041665466610514</v>
      </c>
      <c r="C17" s="27">
        <f t="shared" si="18"/>
        <v>4.9626359657180732</v>
      </c>
      <c r="D17" s="26">
        <f t="shared" si="19"/>
        <v>7.0976192960410964</v>
      </c>
      <c r="F17" s="23">
        <v>118015311</v>
      </c>
      <c r="G17" s="23">
        <v>7911943</v>
      </c>
      <c r="H17" s="23"/>
      <c r="I17" s="23">
        <v>115305536</v>
      </c>
      <c r="J17" s="23">
        <v>5722194</v>
      </c>
      <c r="K17" s="23"/>
      <c r="L17" s="23">
        <v>119267076</v>
      </c>
      <c r="M17" s="23">
        <v>8465123</v>
      </c>
    </row>
    <row r="18" spans="1:13" x14ac:dyDescent="0.35">
      <c r="A18" s="17" t="s">
        <v>39</v>
      </c>
      <c r="B18" s="27">
        <f t="shared" si="17"/>
        <v>7.1068703904894237</v>
      </c>
      <c r="C18" s="27">
        <f t="shared" si="18"/>
        <v>5.5597553184831421</v>
      </c>
      <c r="D18" s="26">
        <f t="shared" ref="D18:D23" si="20">(M18/L18)*100</f>
        <v>5.3264147219456763</v>
      </c>
      <c r="F18" s="23">
        <v>1158730182419</v>
      </c>
      <c r="G18" s="23">
        <v>82349452240</v>
      </c>
      <c r="H18" s="23"/>
      <c r="I18" s="23">
        <v>1746807361866</v>
      </c>
      <c r="J18" s="23">
        <v>97118215205</v>
      </c>
      <c r="K18" s="23"/>
      <c r="L18" s="23">
        <v>1894388459807</v>
      </c>
      <c r="M18" s="23">
        <v>100902985814</v>
      </c>
    </row>
    <row r="19" spans="1:13" x14ac:dyDescent="0.35">
      <c r="A19" s="17" t="s">
        <v>22</v>
      </c>
      <c r="B19" s="27">
        <f t="shared" ref="B19" si="21">(G19/F19)*100</f>
        <v>6.599056097006363</v>
      </c>
      <c r="C19" s="27">
        <f t="shared" ref="C19" si="22">(J19/I19)*100</f>
        <v>9.0963249613133659</v>
      </c>
      <c r="D19" s="26">
        <f t="shared" si="20"/>
        <v>12.247370041271175</v>
      </c>
      <c r="F19" s="23">
        <v>2858166022131</v>
      </c>
      <c r="G19" s="23">
        <v>188611979146</v>
      </c>
      <c r="H19" s="23"/>
      <c r="I19" s="23">
        <v>3435475875401</v>
      </c>
      <c r="J19" s="23">
        <v>312502049594</v>
      </c>
      <c r="K19" s="23"/>
      <c r="L19" s="23">
        <v>3597041437692</v>
      </c>
      <c r="M19" s="23">
        <v>440542975412</v>
      </c>
    </row>
    <row r="20" spans="1:13" x14ac:dyDescent="0.35">
      <c r="A20" s="17" t="s">
        <v>35</v>
      </c>
      <c r="B20" s="27">
        <f t="shared" ref="B20:B22" si="23">(G20/F20)*100</f>
        <v>2.1611424802569883</v>
      </c>
      <c r="C20" s="27">
        <f t="shared" ref="C20:C22" si="24">(J20/I20)*100</f>
        <v>4.9398892984253262</v>
      </c>
      <c r="D20" s="26">
        <f t="shared" si="20"/>
        <v>3.5525848848318011</v>
      </c>
      <c r="F20" s="23">
        <v>510698600200</v>
      </c>
      <c r="G20" s="23">
        <v>11036924395</v>
      </c>
      <c r="H20" s="23"/>
      <c r="I20" s="23">
        <v>496010534463</v>
      </c>
      <c r="J20" s="23">
        <v>24502371311</v>
      </c>
      <c r="K20" s="23"/>
      <c r="L20" s="23">
        <v>492567875766</v>
      </c>
      <c r="M20" s="23">
        <v>17498891902</v>
      </c>
    </row>
    <row r="21" spans="1:13" x14ac:dyDescent="0.35">
      <c r="A21" s="17" t="s">
        <v>122</v>
      </c>
      <c r="B21" s="27">
        <f t="shared" si="23"/>
        <v>6.2640596537638036</v>
      </c>
      <c r="C21" s="27">
        <f t="shared" si="24"/>
        <v>5.0947186578087305</v>
      </c>
      <c r="D21" s="26">
        <f t="shared" si="20"/>
        <v>6.159954364042906</v>
      </c>
      <c r="F21" s="23">
        <v>179271840</v>
      </c>
      <c r="G21" s="23">
        <v>11229695</v>
      </c>
      <c r="H21" s="23"/>
      <c r="I21" s="23">
        <v>180433300</v>
      </c>
      <c r="J21" s="23">
        <v>9192569</v>
      </c>
      <c r="K21" s="23"/>
      <c r="L21" s="23">
        <v>186587957</v>
      </c>
      <c r="M21" s="23">
        <v>11493733</v>
      </c>
    </row>
    <row r="22" spans="1:13" x14ac:dyDescent="0.35">
      <c r="A22" s="17" t="s">
        <v>104</v>
      </c>
      <c r="B22" s="27">
        <f t="shared" si="23"/>
        <v>4.7817364972991623</v>
      </c>
      <c r="C22" s="27">
        <f t="shared" si="24"/>
        <v>5.7884975060357666</v>
      </c>
      <c r="D22" s="26">
        <f t="shared" si="20"/>
        <v>4.2723699027518061</v>
      </c>
      <c r="F22" s="23">
        <v>3538818568392</v>
      </c>
      <c r="G22" s="23">
        <v>169216979058</v>
      </c>
      <c r="H22" s="23"/>
      <c r="I22" s="23">
        <v>3882465049707</v>
      </c>
      <c r="J22" s="23">
        <v>224736392575</v>
      </c>
      <c r="K22" s="23"/>
      <c r="L22" s="23">
        <v>4459381724679</v>
      </c>
      <c r="M22" s="23">
        <v>190521282654</v>
      </c>
    </row>
    <row r="23" spans="1:13" x14ac:dyDescent="0.35">
      <c r="A23" s="17" t="s">
        <v>8</v>
      </c>
      <c r="B23" s="27">
        <f t="shared" ref="B23" si="25">(G23/F23)*100</f>
        <v>6.8430065770297759</v>
      </c>
      <c r="C23" s="27">
        <f t="shared" ref="C23" si="26">(J23/I23)*100</f>
        <v>7.1672834641365659</v>
      </c>
      <c r="D23" s="26">
        <f t="shared" si="20"/>
        <v>6.5777043873543839</v>
      </c>
      <c r="F23" s="23">
        <v>26136114</v>
      </c>
      <c r="G23" s="23">
        <v>1788496</v>
      </c>
      <c r="H23" s="23"/>
      <c r="I23" s="23">
        <v>25706169</v>
      </c>
      <c r="J23" s="23">
        <v>1842434</v>
      </c>
      <c r="K23" s="23"/>
      <c r="L23" s="23">
        <v>29649645</v>
      </c>
      <c r="M23" s="23">
        <v>1950266</v>
      </c>
    </row>
    <row r="24" spans="1:13" x14ac:dyDescent="0.35">
      <c r="A24" s="17" t="s">
        <v>59</v>
      </c>
      <c r="B24" s="27">
        <f t="shared" ref="B24" si="27">(G24/F24)*100</f>
        <v>6.8485127207135319</v>
      </c>
      <c r="C24" s="27">
        <f t="shared" ref="C24" si="28">(J24/I24)*100</f>
        <v>4.1297846280231347</v>
      </c>
      <c r="D24" s="26">
        <f t="shared" ref="D24" si="29">(M24/L24)*100</f>
        <v>6.2478329612675232</v>
      </c>
      <c r="F24" s="23">
        <v>7097322</v>
      </c>
      <c r="G24" s="23">
        <v>486061</v>
      </c>
      <c r="H24" s="23"/>
      <c r="I24" s="23">
        <v>7405931</v>
      </c>
      <c r="J24" s="23">
        <v>305849</v>
      </c>
      <c r="K24" s="23"/>
      <c r="L24" s="23">
        <v>7971708</v>
      </c>
      <c r="M24" s="23">
        <v>498059</v>
      </c>
    </row>
    <row r="25" spans="1:13" x14ac:dyDescent="0.35">
      <c r="A25" s="17" t="s">
        <v>14</v>
      </c>
      <c r="B25" s="27">
        <f t="shared" ref="B25" si="30">(G25/F25)*100</f>
        <v>7.4533810410310641</v>
      </c>
      <c r="C25" s="27">
        <f t="shared" ref="C25" si="31">(J25/I25)*100</f>
        <v>4.560693015151287</v>
      </c>
      <c r="D25" s="26">
        <f t="shared" ref="D25" si="32">(M25/L25)*100</f>
        <v>2.7731978290696202</v>
      </c>
      <c r="F25" s="23">
        <v>28589656</v>
      </c>
      <c r="G25" s="23">
        <v>2130896</v>
      </c>
      <c r="H25" s="23"/>
      <c r="I25" s="23">
        <v>32690887</v>
      </c>
      <c r="J25" s="23">
        <v>1490931</v>
      </c>
      <c r="K25" s="23"/>
      <c r="L25" s="23">
        <v>34109431</v>
      </c>
      <c r="M25" s="23">
        <v>945922</v>
      </c>
    </row>
    <row r="26" spans="1:13" x14ac:dyDescent="0.35">
      <c r="A26" s="17" t="s">
        <v>94</v>
      </c>
      <c r="B26" s="27">
        <f t="shared" ref="B26" si="33">(G26/F26)*100</f>
        <v>3.426169665976122</v>
      </c>
      <c r="C26" s="27">
        <f t="shared" ref="C26" si="34">(J26/I26)*100</f>
        <v>2.1437811560518729</v>
      </c>
      <c r="D26" s="26">
        <f t="shared" ref="D26:D32" si="35">(M26/L26)*100</f>
        <v>3.8493965868252835</v>
      </c>
      <c r="F26" s="23">
        <v>2725242711423</v>
      </c>
      <c r="G26" s="23">
        <v>93371439103</v>
      </c>
      <c r="H26" s="23"/>
      <c r="I26" s="23">
        <v>2797005026270</v>
      </c>
      <c r="J26" s="23">
        <v>59961666687</v>
      </c>
      <c r="K26" s="23"/>
      <c r="L26" s="23">
        <v>2976407140255</v>
      </c>
      <c r="M26" s="23">
        <v>114573714867</v>
      </c>
    </row>
    <row r="27" spans="1:13" x14ac:dyDescent="0.35">
      <c r="A27" s="17" t="s">
        <v>123</v>
      </c>
      <c r="B27" s="27">
        <f t="shared" ref="B27" si="36">(G27/F27)*100</f>
        <v>18.847898263009306</v>
      </c>
      <c r="C27" s="27">
        <f t="shared" ref="C27" si="37">(J27/I27)*100</f>
        <v>13.64616921227225</v>
      </c>
      <c r="D27" s="26">
        <f t="shared" si="35"/>
        <v>9.698758407721634</v>
      </c>
      <c r="F27" s="23">
        <v>767726284113</v>
      </c>
      <c r="G27" s="23">
        <v>144700268968</v>
      </c>
      <c r="H27" s="23"/>
      <c r="I27" s="23">
        <v>860100358989</v>
      </c>
      <c r="J27" s="23">
        <v>117370750383</v>
      </c>
      <c r="K27" s="23"/>
      <c r="L27" s="23">
        <v>828378354007</v>
      </c>
      <c r="M27" s="23">
        <v>80342415257</v>
      </c>
    </row>
    <row r="28" spans="1:13" x14ac:dyDescent="0.35">
      <c r="A28" s="17" t="s">
        <v>136</v>
      </c>
      <c r="B28" s="27">
        <f t="shared" ref="B28" si="38">(G28/F28)*100</f>
        <v>12.592253186297931</v>
      </c>
      <c r="C28" s="27">
        <f t="shared" ref="C28" si="39">(J28/I28)*100</f>
        <v>12.664893975703063</v>
      </c>
      <c r="D28" s="26">
        <f t="shared" si="35"/>
        <v>10.268494200140875</v>
      </c>
      <c r="F28" s="23">
        <v>25666635156271</v>
      </c>
      <c r="G28" s="23">
        <v>3232007683281</v>
      </c>
      <c r="H28" s="23"/>
      <c r="I28" s="23">
        <v>27241313025674</v>
      </c>
      <c r="J28" s="23">
        <v>3450083412291</v>
      </c>
      <c r="K28" s="23"/>
      <c r="L28" s="23">
        <v>27057568182323</v>
      </c>
      <c r="M28" s="23">
        <v>2778404819501</v>
      </c>
    </row>
    <row r="29" spans="1:13" x14ac:dyDescent="0.35">
      <c r="A29" s="17" t="s">
        <v>17</v>
      </c>
      <c r="B29" s="27">
        <f t="shared" ref="B29" si="40">(G29/F29)*100</f>
        <v>1.1105262922556562</v>
      </c>
      <c r="C29" s="27">
        <f t="shared" ref="C29" si="41">(J29/I29)*100</f>
        <v>0.45619741999402552</v>
      </c>
      <c r="D29" s="26">
        <f t="shared" si="35"/>
        <v>1.1448132550010612</v>
      </c>
      <c r="F29" s="23">
        <v>5436745210</v>
      </c>
      <c r="G29" s="23">
        <v>60376485</v>
      </c>
      <c r="H29" s="23"/>
      <c r="I29" s="23">
        <v>5746998087</v>
      </c>
      <c r="J29" s="23">
        <v>26217657</v>
      </c>
      <c r="K29" s="23"/>
      <c r="L29" s="23">
        <v>5517296880</v>
      </c>
      <c r="M29" s="23">
        <v>63162746</v>
      </c>
    </row>
    <row r="30" spans="1:13" x14ac:dyDescent="0.35">
      <c r="A30" s="17" t="s">
        <v>137</v>
      </c>
      <c r="B30" s="27">
        <f t="shared" ref="B30:B32" si="42">(G30/F30)*100</f>
        <v>12.829103068791856</v>
      </c>
      <c r="C30" s="27">
        <f t="shared" ref="C30:C32" si="43">(J30/I30)*100</f>
        <v>17.331300278888616</v>
      </c>
      <c r="D30" s="26">
        <f t="shared" si="35"/>
        <v>18.609039179846704</v>
      </c>
      <c r="F30" s="23">
        <v>1026266866</v>
      </c>
      <c r="G30" s="23">
        <v>131660834</v>
      </c>
      <c r="H30" s="23"/>
      <c r="I30" s="23">
        <v>1037647240</v>
      </c>
      <c r="J30" s="23">
        <v>179837759</v>
      </c>
      <c r="K30" s="23"/>
      <c r="L30" s="23">
        <v>957814110</v>
      </c>
      <c r="M30" s="23">
        <v>178240003</v>
      </c>
    </row>
    <row r="31" spans="1:13" x14ac:dyDescent="0.35">
      <c r="A31" s="17" t="s">
        <v>124</v>
      </c>
      <c r="B31" s="27">
        <f t="shared" si="42"/>
        <v>22.787341757423039</v>
      </c>
      <c r="C31" s="27">
        <f t="shared" si="43"/>
        <v>27.408666523238097</v>
      </c>
      <c r="D31" s="26">
        <f t="shared" si="35"/>
        <v>31.298170299010224</v>
      </c>
      <c r="F31" s="23">
        <v>2922017</v>
      </c>
      <c r="G31" s="23">
        <v>665850</v>
      </c>
      <c r="H31" s="23"/>
      <c r="I31" s="23">
        <v>3374502</v>
      </c>
      <c r="J31" s="23">
        <v>924906</v>
      </c>
      <c r="K31" s="23"/>
      <c r="L31" s="23">
        <v>3407442</v>
      </c>
      <c r="M31" s="23">
        <v>1066467</v>
      </c>
    </row>
    <row r="32" spans="1:13" x14ac:dyDescent="0.35">
      <c r="A32" s="17" t="s">
        <v>49</v>
      </c>
      <c r="B32" s="27">
        <f t="shared" si="42"/>
        <v>10.657441787851042</v>
      </c>
      <c r="C32" s="27">
        <f t="shared" si="43"/>
        <v>12.541707210648726</v>
      </c>
      <c r="D32" s="26">
        <f t="shared" si="35"/>
        <v>8.0178270988505975</v>
      </c>
      <c r="F32" s="23">
        <v>6121601356</v>
      </c>
      <c r="G32" s="23">
        <v>652406101</v>
      </c>
      <c r="H32" s="23"/>
      <c r="I32" s="23">
        <v>6806945264</v>
      </c>
      <c r="J32" s="23">
        <v>853707145</v>
      </c>
      <c r="K32" s="23"/>
      <c r="L32" s="23">
        <v>7017221425</v>
      </c>
      <c r="M32" s="23">
        <v>562628681</v>
      </c>
    </row>
    <row r="33" spans="1:13" x14ac:dyDescent="0.35">
      <c r="A33" s="17" t="s">
        <v>125</v>
      </c>
      <c r="B33" s="27">
        <f t="shared" ref="B33" si="44">(G33/F33)*100</f>
        <v>6.0802978734899469</v>
      </c>
      <c r="C33" s="27">
        <f t="shared" ref="C33" si="45">(J33/I33)*100</f>
        <v>8.8438244142979414</v>
      </c>
      <c r="D33" s="26">
        <f t="shared" ref="D33:D40" si="46">(M33/L33)*100</f>
        <v>13.593703568592344</v>
      </c>
      <c r="F33" s="23">
        <v>19917653265528</v>
      </c>
      <c r="G33" s="23">
        <v>1211052647953</v>
      </c>
      <c r="H33" s="23"/>
      <c r="I33" s="23">
        <v>22276160695411</v>
      </c>
      <c r="J33" s="23">
        <v>1970064538149</v>
      </c>
      <c r="K33" s="23"/>
      <c r="L33" s="23">
        <v>23870404962472</v>
      </c>
      <c r="M33" s="23">
        <v>3244872091221</v>
      </c>
    </row>
    <row r="34" spans="1:13" x14ac:dyDescent="0.35">
      <c r="A34" s="17" t="s">
        <v>26</v>
      </c>
      <c r="B34" s="27">
        <f t="shared" ref="B34" si="47">(G34/F34)*100</f>
        <v>14.886099842850273</v>
      </c>
      <c r="C34" s="27">
        <f t="shared" ref="C34" si="48">(J34/I34)*100</f>
        <v>11.672986877159339</v>
      </c>
      <c r="D34" s="26">
        <f t="shared" si="46"/>
        <v>11.762943669741091</v>
      </c>
      <c r="F34" s="23">
        <v>2795959663</v>
      </c>
      <c r="G34" s="23">
        <v>416209347</v>
      </c>
      <c r="H34" s="23"/>
      <c r="I34" s="23">
        <v>3040363137</v>
      </c>
      <c r="J34" s="23">
        <v>354901190</v>
      </c>
      <c r="K34" s="23"/>
      <c r="L34" s="23">
        <v>3196352644</v>
      </c>
      <c r="M34" s="23">
        <v>375985161</v>
      </c>
    </row>
    <row r="35" spans="1:13" x14ac:dyDescent="0.35">
      <c r="A35" s="17" t="s">
        <v>138</v>
      </c>
      <c r="B35" s="27">
        <f t="shared" ref="B35" si="49">(G35/F35)*100</f>
        <v>0.61445251706855142</v>
      </c>
      <c r="C35" s="27">
        <f t="shared" ref="C35" si="50">(J35/I35)*100</f>
        <v>1.5166662623829401</v>
      </c>
      <c r="D35" s="26">
        <f t="shared" si="46"/>
        <v>0.34045836367142901</v>
      </c>
      <c r="F35" s="23">
        <v>1838539299</v>
      </c>
      <c r="G35" s="23">
        <v>11296951</v>
      </c>
      <c r="H35" s="23"/>
      <c r="I35" s="23">
        <v>1806280965</v>
      </c>
      <c r="J35" s="23">
        <v>27395254</v>
      </c>
      <c r="K35" s="23"/>
      <c r="L35" s="23">
        <v>1765887592</v>
      </c>
      <c r="M35" s="23">
        <v>6012112</v>
      </c>
    </row>
    <row r="36" spans="1:13" x14ac:dyDescent="0.35">
      <c r="A36" s="17" t="s">
        <v>129</v>
      </c>
      <c r="B36" s="27">
        <f t="shared" ref="B36:B38" si="51">(G36/F36)*100</f>
        <v>6.7664936347808373</v>
      </c>
      <c r="C36" s="27">
        <f t="shared" ref="C36:C38" si="52">(J36/I36)*100</f>
        <v>10.465231583198674</v>
      </c>
      <c r="D36" s="26">
        <f t="shared" si="46"/>
        <v>8.4518540308189429</v>
      </c>
      <c r="F36" s="23">
        <v>4191284422677</v>
      </c>
      <c r="G36" s="23">
        <v>283602993676</v>
      </c>
      <c r="H36" s="23"/>
      <c r="I36" s="23">
        <v>4130321616083</v>
      </c>
      <c r="J36" s="23">
        <v>432247722254</v>
      </c>
      <c r="K36" s="23"/>
      <c r="L36" s="23">
        <v>3943518425042</v>
      </c>
      <c r="M36" s="23">
        <v>333300420963</v>
      </c>
    </row>
    <row r="37" spans="1:13" x14ac:dyDescent="0.35">
      <c r="A37" s="17" t="s">
        <v>95</v>
      </c>
      <c r="B37" s="27">
        <f t="shared" si="51"/>
        <v>2.9954954873561386</v>
      </c>
      <c r="C37" s="27">
        <f t="shared" si="52"/>
        <v>2.0808402314858849</v>
      </c>
      <c r="D37" s="26">
        <f t="shared" si="46"/>
        <v>4.4567508651159384</v>
      </c>
      <c r="F37" s="23">
        <v>4696875916384</v>
      </c>
      <c r="G37" s="23">
        <v>140694706122</v>
      </c>
      <c r="H37" s="23"/>
      <c r="I37" s="23">
        <v>5128133329237</v>
      </c>
      <c r="J37" s="23">
        <v>106708261439</v>
      </c>
      <c r="K37" s="23"/>
      <c r="L37" s="23">
        <v>5329800918271</v>
      </c>
      <c r="M37" s="23">
        <v>237535948534</v>
      </c>
    </row>
    <row r="38" spans="1:13" x14ac:dyDescent="0.35">
      <c r="A38" s="17" t="s">
        <v>140</v>
      </c>
      <c r="B38" s="27">
        <f t="shared" si="51"/>
        <v>30.988137046967662</v>
      </c>
      <c r="C38" s="27">
        <f t="shared" si="52"/>
        <v>27.066757288232935</v>
      </c>
      <c r="D38" s="26">
        <f t="shared" si="46"/>
        <v>24.433817410002195</v>
      </c>
      <c r="F38" s="23">
        <v>4068970</v>
      </c>
      <c r="G38" s="23">
        <v>1260898</v>
      </c>
      <c r="H38" s="23"/>
      <c r="I38" s="23">
        <v>4081442</v>
      </c>
      <c r="J38" s="23">
        <v>1104714</v>
      </c>
      <c r="K38" s="23"/>
      <c r="L38" s="23">
        <v>3890706</v>
      </c>
      <c r="M38" s="23">
        <v>950648</v>
      </c>
    </row>
    <row r="39" spans="1:13" x14ac:dyDescent="0.35">
      <c r="A39" s="17" t="s">
        <v>130</v>
      </c>
      <c r="B39" s="27">
        <f t="shared" ref="B39:B44" si="53">(G39/F39)*100</f>
        <v>1.5076632992913088</v>
      </c>
      <c r="C39" s="27">
        <f t="shared" ref="C39:C44" si="54">(J39/I39)*100</f>
        <v>4.2422692134598812</v>
      </c>
      <c r="D39" s="26">
        <f t="shared" si="46"/>
        <v>0.12539184310471962</v>
      </c>
      <c r="F39" s="23">
        <v>1970428120056</v>
      </c>
      <c r="G39" s="23">
        <v>29707421605</v>
      </c>
      <c r="H39" s="23"/>
      <c r="I39" s="23">
        <v>2042199577083</v>
      </c>
      <c r="J39" s="23">
        <v>86635603936</v>
      </c>
      <c r="K39" s="23"/>
      <c r="L39" s="23">
        <v>1839622473747</v>
      </c>
      <c r="M39" s="23">
        <v>2306736526</v>
      </c>
    </row>
    <row r="40" spans="1:13" x14ac:dyDescent="0.35">
      <c r="A40" s="17" t="s">
        <v>131</v>
      </c>
      <c r="B40" s="27">
        <f t="shared" si="53"/>
        <v>9.5064401953165767</v>
      </c>
      <c r="C40" s="27">
        <f t="shared" si="54"/>
        <v>7.2453367521612977</v>
      </c>
      <c r="D40" s="26">
        <f t="shared" si="46"/>
        <v>6.0877215690076429</v>
      </c>
      <c r="F40" s="23">
        <v>889125250792</v>
      </c>
      <c r="G40" s="23">
        <v>84524160228</v>
      </c>
      <c r="H40" s="23"/>
      <c r="I40" s="23">
        <v>1033289474829</v>
      </c>
      <c r="J40" s="23">
        <v>74865302076</v>
      </c>
      <c r="K40" s="23"/>
      <c r="L40" s="23">
        <v>1282739303035</v>
      </c>
      <c r="M40" s="23">
        <v>78089597225</v>
      </c>
    </row>
    <row r="41" spans="1:13" x14ac:dyDescent="0.35">
      <c r="A41" s="17" t="s">
        <v>10</v>
      </c>
      <c r="B41" s="27">
        <f t="shared" si="53"/>
        <v>0.88593135836109382</v>
      </c>
      <c r="C41" s="27">
        <f t="shared" si="54"/>
        <v>1.8196769650320985</v>
      </c>
      <c r="D41" s="26">
        <f>(M41/L41)*100</f>
        <v>2.5031757793770404</v>
      </c>
      <c r="F41" s="23">
        <v>5271953697</v>
      </c>
      <c r="G41" s="23">
        <v>46705891</v>
      </c>
      <c r="H41" s="23"/>
      <c r="I41" s="23">
        <v>5211248525</v>
      </c>
      <c r="J41" s="23">
        <v>94827889</v>
      </c>
      <c r="K41" s="23"/>
      <c r="L41" s="23">
        <v>4856730638</v>
      </c>
      <c r="M41" s="23">
        <v>121572505</v>
      </c>
    </row>
    <row r="42" spans="1:13" x14ac:dyDescent="0.35">
      <c r="A42" s="17" t="s">
        <v>9</v>
      </c>
      <c r="B42" s="27">
        <f t="shared" si="53"/>
        <v>3.3192649786843562</v>
      </c>
      <c r="C42" s="27">
        <f t="shared" si="54"/>
        <v>3.9257927704035502</v>
      </c>
      <c r="D42" s="26">
        <f t="shared" ref="D42:D43" si="55">(M42/L42)*100</f>
        <v>4.0287094831888641</v>
      </c>
      <c r="F42" s="23">
        <v>21491023</v>
      </c>
      <c r="G42" s="23">
        <v>713344</v>
      </c>
      <c r="H42" s="23"/>
      <c r="I42" s="23">
        <v>21378510</v>
      </c>
      <c r="J42" s="23">
        <v>839276</v>
      </c>
      <c r="K42" s="23"/>
      <c r="L42" s="23">
        <v>22206739</v>
      </c>
      <c r="M42" s="23">
        <v>894645</v>
      </c>
    </row>
    <row r="43" spans="1:13" x14ac:dyDescent="0.35">
      <c r="A43" s="17" t="s">
        <v>12</v>
      </c>
      <c r="B43" s="27">
        <f t="shared" si="53"/>
        <v>2.5893739852103179</v>
      </c>
      <c r="C43" s="27">
        <f t="shared" si="54"/>
        <v>3.0123946944462832</v>
      </c>
      <c r="D43" s="26">
        <f t="shared" si="55"/>
        <v>2.8056540675751434</v>
      </c>
      <c r="F43" s="23">
        <v>81766327</v>
      </c>
      <c r="G43" s="23">
        <v>2117236</v>
      </c>
      <c r="H43" s="23"/>
      <c r="I43" s="23">
        <v>82960012</v>
      </c>
      <c r="J43" s="23">
        <v>2499083</v>
      </c>
      <c r="K43" s="23"/>
      <c r="L43" s="23">
        <v>81820529</v>
      </c>
      <c r="M43" s="23">
        <v>2295601</v>
      </c>
    </row>
    <row r="44" spans="1:13" x14ac:dyDescent="0.35">
      <c r="A44" s="17" t="s">
        <v>107</v>
      </c>
      <c r="B44" s="27">
        <f t="shared" si="53"/>
        <v>18.823700612738321</v>
      </c>
      <c r="C44" s="27">
        <f t="shared" si="54"/>
        <v>21.370648352569212</v>
      </c>
      <c r="D44" s="26">
        <f>(M44/L44)*100</f>
        <v>22.657506033606328</v>
      </c>
      <c r="F44" s="23">
        <v>3868862</v>
      </c>
      <c r="G44" s="23">
        <v>728263</v>
      </c>
      <c r="H44" s="23"/>
      <c r="I44" s="23">
        <v>4379577</v>
      </c>
      <c r="J44" s="23">
        <v>935944</v>
      </c>
      <c r="K44" s="23"/>
      <c r="L44" s="23">
        <v>4574793</v>
      </c>
      <c r="M44" s="23">
        <v>1036534</v>
      </c>
    </row>
    <row r="45" spans="1:13" x14ac:dyDescent="0.35">
      <c r="A45" s="17" t="s">
        <v>36</v>
      </c>
      <c r="B45" s="27">
        <f t="shared" ref="B45" si="56">(G45/F45)*100</f>
        <v>3.0858090662984039</v>
      </c>
      <c r="C45" s="27">
        <f t="shared" ref="C45" si="57">(J45/I45)*100</f>
        <v>3.8375815306010703</v>
      </c>
      <c r="D45" s="26">
        <f>(M45/L45)*100</f>
        <v>6.1939024348204681</v>
      </c>
      <c r="F45" s="23">
        <v>860162908</v>
      </c>
      <c r="G45" s="23">
        <v>26542985</v>
      </c>
      <c r="H45" s="23"/>
      <c r="I45" s="23">
        <v>876602301</v>
      </c>
      <c r="J45" s="23">
        <v>33640328</v>
      </c>
      <c r="K45" s="23"/>
      <c r="L45" s="23">
        <v>936697851</v>
      </c>
      <c r="M45" s="23">
        <v>58018151</v>
      </c>
    </row>
    <row r="46" spans="1:13" x14ac:dyDescent="0.35">
      <c r="A46" s="17" t="s">
        <v>132</v>
      </c>
      <c r="B46" s="27">
        <f t="shared" ref="B46" si="58">(G46/F46)*100</f>
        <v>15.757473040625275</v>
      </c>
      <c r="C46" s="27">
        <f t="shared" ref="C46" si="59">(J46/I46)*100</f>
        <v>13.604000624890844</v>
      </c>
      <c r="D46" s="26">
        <f t="shared" ref="D46:D51" si="60">(M46/L46)*100</f>
        <v>16.741239362644279</v>
      </c>
      <c r="F46" s="23">
        <v>3919243683748</v>
      </c>
      <c r="G46" s="23">
        <v>617573766863</v>
      </c>
      <c r="H46" s="23"/>
      <c r="I46" s="23">
        <v>4590737849889</v>
      </c>
      <c r="J46" s="23">
        <v>624524005786</v>
      </c>
      <c r="K46" s="23"/>
      <c r="L46" s="23">
        <v>5482234635262</v>
      </c>
      <c r="M46" s="23">
        <v>917794022711</v>
      </c>
    </row>
    <row r="47" spans="1:13" x14ac:dyDescent="0.35">
      <c r="A47" s="17" t="s">
        <v>48</v>
      </c>
      <c r="B47" s="27">
        <f t="shared" ref="B47:B49" si="61">(G47/F47)*100</f>
        <v>4.8430273510266204</v>
      </c>
      <c r="C47" s="27">
        <f t="shared" ref="C47:C49" si="62">(J47/I47)*100</f>
        <v>9.4830075453734253</v>
      </c>
      <c r="D47" s="26">
        <f t="shared" si="60"/>
        <v>7.2713165842967955</v>
      </c>
      <c r="F47" s="23">
        <v>3236330922409</v>
      </c>
      <c r="G47" s="23">
        <v>156736391742</v>
      </c>
      <c r="H47" s="23"/>
      <c r="I47" s="23">
        <v>3304972191991</v>
      </c>
      <c r="J47" s="23">
        <v>313410762339</v>
      </c>
      <c r="K47" s="23"/>
      <c r="L47" s="23">
        <v>3333890799976</v>
      </c>
      <c r="M47" s="23">
        <v>242417754641</v>
      </c>
    </row>
    <row r="48" spans="1:13" x14ac:dyDescent="0.35">
      <c r="A48" s="17" t="s">
        <v>86</v>
      </c>
      <c r="B48" s="27">
        <f t="shared" si="61"/>
        <v>1.6992415269391385</v>
      </c>
      <c r="C48" s="27">
        <f t="shared" si="62"/>
        <v>5.4781026484716246</v>
      </c>
      <c r="D48" s="26">
        <f t="shared" si="60"/>
        <v>5.8291462519614043</v>
      </c>
      <c r="F48" s="23">
        <v>1060742742644</v>
      </c>
      <c r="G48" s="23">
        <v>18024581177</v>
      </c>
      <c r="H48" s="23"/>
      <c r="I48" s="23">
        <v>1177807599498</v>
      </c>
      <c r="J48" s="23">
        <v>64521509302</v>
      </c>
      <c r="K48" s="23"/>
      <c r="L48" s="23">
        <v>1169584274422</v>
      </c>
      <c r="M48" s="23">
        <v>68176777896</v>
      </c>
    </row>
    <row r="49" spans="1:13" x14ac:dyDescent="0.35">
      <c r="A49" s="17" t="s">
        <v>141</v>
      </c>
      <c r="B49" s="27">
        <f t="shared" si="61"/>
        <v>9.1019069379966755</v>
      </c>
      <c r="C49" s="27">
        <f t="shared" si="62"/>
        <v>9.1581803859316846</v>
      </c>
      <c r="D49" s="26">
        <f t="shared" si="60"/>
        <v>11.048760097479601</v>
      </c>
      <c r="F49" s="23">
        <v>9644326662784</v>
      </c>
      <c r="G49" s="23">
        <v>877817637643</v>
      </c>
      <c r="H49" s="23"/>
      <c r="I49" s="23">
        <v>11328974079150</v>
      </c>
      <c r="J49" s="23">
        <v>1037527882044</v>
      </c>
      <c r="K49" s="23"/>
      <c r="L49" s="23">
        <v>11315730833410</v>
      </c>
      <c r="M49" s="23">
        <v>1250247953060</v>
      </c>
    </row>
    <row r="50" spans="1:13" x14ac:dyDescent="0.35">
      <c r="A50" s="17" t="s">
        <v>152</v>
      </c>
      <c r="B50" s="27">
        <f t="shared" ref="B50" si="63">(G50/F50)*100</f>
        <v>30.197122673103522</v>
      </c>
      <c r="C50" s="27">
        <f t="shared" ref="C50" si="64">(J50/I50)*100</f>
        <v>29.286644902417358</v>
      </c>
      <c r="D50" s="26">
        <f t="shared" si="60"/>
        <v>28.810100956032031</v>
      </c>
      <c r="F50" s="23">
        <v>19068532</v>
      </c>
      <c r="G50" s="23">
        <v>5758148</v>
      </c>
      <c r="H50" s="23"/>
      <c r="I50" s="23">
        <v>18318114</v>
      </c>
      <c r="J50" s="23">
        <v>5364761</v>
      </c>
      <c r="K50" s="23"/>
      <c r="L50" s="23">
        <v>16664086</v>
      </c>
      <c r="M50" s="23">
        <v>4800940</v>
      </c>
    </row>
    <row r="51" spans="1:13" x14ac:dyDescent="0.35">
      <c r="A51" s="17" t="s">
        <v>13</v>
      </c>
      <c r="B51" s="27">
        <f t="shared" ref="B51" si="65">(G51/F51)*100</f>
        <v>0.89660180065357609</v>
      </c>
      <c r="C51" s="27">
        <f t="shared" ref="C51" si="66">(J51/I51)*100</f>
        <v>1.8106327321540598</v>
      </c>
      <c r="D51" s="26">
        <f t="shared" si="60"/>
        <v>0.25966483409749758</v>
      </c>
      <c r="F51" s="23">
        <v>9082511044439</v>
      </c>
      <c r="G51" s="23">
        <v>81433957569</v>
      </c>
      <c r="H51" s="23"/>
      <c r="I51" s="23">
        <v>9447528704261</v>
      </c>
      <c r="J51" s="23">
        <v>171060047099</v>
      </c>
      <c r="K51" s="23"/>
      <c r="L51" s="23">
        <v>7631670664176</v>
      </c>
      <c r="M51" s="23">
        <v>19816764969</v>
      </c>
    </row>
    <row r="53" spans="1:13" x14ac:dyDescent="0.35">
      <c r="A53" s="39"/>
    </row>
    <row r="54" spans="1:13" x14ac:dyDescent="0.35">
      <c r="A54" s="39"/>
    </row>
    <row r="55" spans="1:13" x14ac:dyDescent="0.35">
      <c r="A55" s="39"/>
    </row>
    <row r="56" spans="1:13" x14ac:dyDescent="0.35">
      <c r="A56" s="39"/>
    </row>
  </sheetData>
  <dataValidations count="1">
    <dataValidation type="list" errorStyle="warning" allowBlank="1" showInputMessage="1" showErrorMessage="1" errorTitle="Not Availabe" error="There is no company with this code" sqref="A2:A51" xr:uid="{3125CABC-394D-4FC8-884F-97F160B99A90}">
      <formula1>$B$2:$B$36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94B82-56EE-4966-B23D-10F860A1FB5E}">
  <dimension ref="A1:M56"/>
  <sheetViews>
    <sheetView topLeftCell="A43" workbookViewId="0">
      <selection activeCell="E34" sqref="E34"/>
    </sheetView>
  </sheetViews>
  <sheetFormatPr defaultRowHeight="14.5" x14ac:dyDescent="0.35"/>
  <cols>
    <col min="1" max="1" width="11.54296875" customWidth="1"/>
    <col min="2" max="2" width="12.08984375" customWidth="1"/>
    <col min="3" max="3" width="11.7265625" customWidth="1"/>
    <col min="4" max="4" width="11.81640625" customWidth="1"/>
    <col min="6" max="6" width="22.36328125" customWidth="1"/>
    <col min="7" max="7" width="24.81640625" customWidth="1"/>
    <col min="9" max="9" width="25.453125" customWidth="1"/>
    <col min="10" max="10" width="22.90625" customWidth="1"/>
    <col min="12" max="12" width="22.81640625" customWidth="1"/>
    <col min="13" max="13" width="25.6328125" customWidth="1"/>
  </cols>
  <sheetData>
    <row r="1" spans="1:13" x14ac:dyDescent="0.35">
      <c r="A1" s="5" t="s">
        <v>159</v>
      </c>
      <c r="B1" s="6" t="s">
        <v>163</v>
      </c>
      <c r="C1" s="6" t="s">
        <v>164</v>
      </c>
      <c r="D1" s="7" t="s">
        <v>165</v>
      </c>
      <c r="F1" t="s">
        <v>175</v>
      </c>
      <c r="G1" t="s">
        <v>176</v>
      </c>
      <c r="I1">
        <v>2022</v>
      </c>
      <c r="L1">
        <v>2023</v>
      </c>
    </row>
    <row r="2" spans="1:13" x14ac:dyDescent="0.35">
      <c r="A2" s="9" t="s">
        <v>1</v>
      </c>
      <c r="B2" s="8">
        <f t="shared" ref="B2" si="0">(F2/G2)*100</f>
        <v>72.136058116840459</v>
      </c>
      <c r="C2" s="8">
        <f t="shared" ref="C2" si="1">(I2/J2)*100</f>
        <v>105.02752471950323</v>
      </c>
      <c r="D2" s="11">
        <f t="shared" ref="D2:D3" si="2">(L2/M2)*100</f>
        <v>116.27622877214341</v>
      </c>
      <c r="F2" s="23">
        <v>507406880546</v>
      </c>
      <c r="G2" s="23">
        <v>703402561482</v>
      </c>
      <c r="H2" s="23"/>
      <c r="I2" s="23">
        <v>803638004050</v>
      </c>
      <c r="J2" s="23">
        <v>765168946137</v>
      </c>
      <c r="K2" s="23"/>
      <c r="L2" s="23">
        <v>941764934889</v>
      </c>
      <c r="M2" s="23">
        <v>809937632854</v>
      </c>
    </row>
    <row r="3" spans="1:13" x14ac:dyDescent="0.35">
      <c r="A3" s="10" t="s">
        <v>43</v>
      </c>
      <c r="B3" s="8">
        <f t="shared" ref="B3:B7" si="3">(F3/G3)*100</f>
        <v>124.79946826486798</v>
      </c>
      <c r="C3" s="8">
        <f>(I3/J3)*100</f>
        <v>100.70362338085444</v>
      </c>
      <c r="D3" s="11">
        <f t="shared" si="2"/>
        <v>76.87170885626719</v>
      </c>
      <c r="F3" s="23">
        <v>4110107</v>
      </c>
      <c r="G3" s="23">
        <v>3293369</v>
      </c>
      <c r="H3" s="23"/>
      <c r="I3" s="23">
        <v>3746348</v>
      </c>
      <c r="J3" s="23">
        <v>3720172</v>
      </c>
      <c r="K3" s="23"/>
      <c r="L3" s="23">
        <v>3259927</v>
      </c>
      <c r="M3" s="23">
        <v>4240737</v>
      </c>
    </row>
    <row r="4" spans="1:13" x14ac:dyDescent="0.35">
      <c r="A4" s="10" t="s">
        <v>46</v>
      </c>
      <c r="B4" s="8">
        <f t="shared" si="3"/>
        <v>42.611621147393834</v>
      </c>
      <c r="C4" s="8">
        <f t="shared" ref="C4:C6" si="4">(I4/J4)*100</f>
        <v>40.677836352145583</v>
      </c>
      <c r="D4" s="11">
        <f t="shared" ref="D4:D7" si="5">(L4/M4)*100</f>
        <v>41.263620377320727</v>
      </c>
      <c r="F4" s="23">
        <v>670353190326</v>
      </c>
      <c r="G4" s="23">
        <v>1573169882477</v>
      </c>
      <c r="H4" s="23"/>
      <c r="I4" s="23">
        <v>745695258308</v>
      </c>
      <c r="J4" s="23">
        <v>1833173357237</v>
      </c>
      <c r="K4" s="23"/>
      <c r="L4" s="23">
        <v>765455201158</v>
      </c>
      <c r="M4" s="23">
        <v>1855036456226</v>
      </c>
    </row>
    <row r="5" spans="1:13" x14ac:dyDescent="0.35">
      <c r="A5" s="10" t="s">
        <v>98</v>
      </c>
      <c r="B5" s="8">
        <f t="shared" si="3"/>
        <v>70.355030957957467</v>
      </c>
      <c r="C5" s="8">
        <f t="shared" si="4"/>
        <v>69.578614803873293</v>
      </c>
      <c r="D5" s="11">
        <f t="shared" si="5"/>
        <v>77.974027426143493</v>
      </c>
      <c r="F5" s="23">
        <v>151696</v>
      </c>
      <c r="G5" s="23">
        <v>215615</v>
      </c>
      <c r="H5" s="23"/>
      <c r="I5" s="23">
        <v>169577</v>
      </c>
      <c r="J5" s="23">
        <v>243720</v>
      </c>
      <c r="K5" s="23"/>
      <c r="L5" s="23">
        <v>195261</v>
      </c>
      <c r="M5" s="23">
        <v>250418</v>
      </c>
    </row>
    <row r="6" spans="1:13" x14ac:dyDescent="0.35">
      <c r="A6" s="10" t="s">
        <v>97</v>
      </c>
      <c r="B6" s="8">
        <f t="shared" si="3"/>
        <v>43.066654701636409</v>
      </c>
      <c r="C6" s="8">
        <f t="shared" si="4"/>
        <v>41.9083535192906</v>
      </c>
      <c r="D6" s="11">
        <f t="shared" si="5"/>
        <v>34.892815021798214</v>
      </c>
      <c r="F6" s="23">
        <v>5101517</v>
      </c>
      <c r="G6" s="23">
        <v>11845631</v>
      </c>
      <c r="H6" s="23"/>
      <c r="I6" s="23">
        <v>5469696</v>
      </c>
      <c r="J6" s="23">
        <v>13051565</v>
      </c>
      <c r="K6" s="23"/>
      <c r="L6" s="23">
        <v>5073319</v>
      </c>
      <c r="M6" s="23">
        <v>14539724</v>
      </c>
    </row>
    <row r="7" spans="1:13" x14ac:dyDescent="0.35">
      <c r="A7" s="10" t="s">
        <v>74</v>
      </c>
      <c r="B7" s="8">
        <f t="shared" si="3"/>
        <v>101.89722370524296</v>
      </c>
      <c r="C7" s="8">
        <f>(I7/J7)*100</f>
        <v>101.11352654381677</v>
      </c>
      <c r="D7" s="11">
        <f t="shared" si="5"/>
        <v>99.82817413605764</v>
      </c>
      <c r="F7" s="23">
        <v>264701036737</v>
      </c>
      <c r="G7" s="23">
        <v>259772569960</v>
      </c>
      <c r="H7" s="23"/>
      <c r="I7" s="23">
        <v>264346054879</v>
      </c>
      <c r="J7" s="23">
        <v>261434907786</v>
      </c>
      <c r="K7" s="23"/>
      <c r="L7" s="23">
        <v>264792788668</v>
      </c>
      <c r="M7" s="23">
        <v>265248554288</v>
      </c>
    </row>
    <row r="8" spans="1:13" x14ac:dyDescent="0.35">
      <c r="A8" s="10" t="s">
        <v>52</v>
      </c>
      <c r="B8" s="8">
        <f t="shared" ref="B8:B9" si="6">(F8/G8)*100</f>
        <v>36.863808647440024</v>
      </c>
      <c r="C8" s="8">
        <f t="shared" ref="C8:C9" si="7">(I8/J8)*100</f>
        <v>44.645574040394592</v>
      </c>
      <c r="D8" s="11">
        <f t="shared" ref="D8:D9" si="8">(L8/M8)*100</f>
        <v>40.572040288149609</v>
      </c>
      <c r="F8" s="23">
        <v>72903934431</v>
      </c>
      <c r="G8" s="23">
        <v>197765605633</v>
      </c>
      <c r="H8" s="23"/>
      <c r="I8" s="23">
        <v>106347991806</v>
      </c>
      <c r="J8" s="23">
        <v>238205004845</v>
      </c>
      <c r="K8" s="23"/>
      <c r="L8" s="23">
        <v>104369118350</v>
      </c>
      <c r="M8" s="23">
        <v>257243948317</v>
      </c>
    </row>
    <row r="9" spans="1:13" x14ac:dyDescent="0.35">
      <c r="A9" s="10" t="s">
        <v>34</v>
      </c>
      <c r="B9" s="8">
        <f t="shared" si="6"/>
        <v>115.69679836448448</v>
      </c>
      <c r="C9" s="8">
        <f t="shared" si="7"/>
        <v>119.62420339409994</v>
      </c>
      <c r="D9" s="11">
        <f t="shared" si="8"/>
        <v>109.12395755240752</v>
      </c>
      <c r="F9" s="23">
        <v>1605521</v>
      </c>
      <c r="G9" s="23">
        <v>1387697</v>
      </c>
      <c r="H9" s="23"/>
      <c r="I9" s="23">
        <v>1728614</v>
      </c>
      <c r="J9" s="23">
        <v>1445037</v>
      </c>
      <c r="K9" s="23"/>
      <c r="L9" s="23">
        <v>1736519</v>
      </c>
      <c r="M9" s="23">
        <v>1591327</v>
      </c>
    </row>
    <row r="10" spans="1:13" x14ac:dyDescent="0.35">
      <c r="A10" s="10" t="s">
        <v>109</v>
      </c>
      <c r="B10" s="8">
        <f t="shared" ref="B10:B12" si="9">(F10/G10)*100</f>
        <v>22.345943191590241</v>
      </c>
      <c r="C10" s="8">
        <f t="shared" ref="C10:C12" si="10">(I10/J10)*100</f>
        <v>10.854189075064264</v>
      </c>
      <c r="D10" s="11">
        <f t="shared" ref="D10:D12" si="11">(L10/M10)*100</f>
        <v>15.300330584032709</v>
      </c>
      <c r="F10" s="23">
        <v>310020233374</v>
      </c>
      <c r="G10" s="23">
        <v>1387366962835</v>
      </c>
      <c r="H10" s="23"/>
      <c r="I10" s="23">
        <v>168244583827</v>
      </c>
      <c r="J10" s="23">
        <v>1550042869748</v>
      </c>
      <c r="K10" s="23"/>
      <c r="L10" s="23">
        <v>251275135465</v>
      </c>
      <c r="M10" s="23">
        <v>1642285662293</v>
      </c>
    </row>
    <row r="11" spans="1:13" x14ac:dyDescent="0.35">
      <c r="A11" s="10" t="s">
        <v>111</v>
      </c>
      <c r="B11" s="8">
        <f t="shared" si="9"/>
        <v>34.605495370079389</v>
      </c>
      <c r="C11" s="8">
        <f t="shared" si="10"/>
        <v>42.895192829462658</v>
      </c>
      <c r="D11" s="11">
        <f t="shared" si="11"/>
        <v>51.607712015250272</v>
      </c>
      <c r="F11" s="23">
        <v>346601683606</v>
      </c>
      <c r="G11" s="23">
        <v>1001579893307</v>
      </c>
      <c r="H11" s="23"/>
      <c r="I11" s="23">
        <v>508372748127</v>
      </c>
      <c r="J11" s="23">
        <v>1185150863287</v>
      </c>
      <c r="K11" s="23"/>
      <c r="L11" s="23">
        <v>781642680910</v>
      </c>
      <c r="M11" s="23">
        <v>1514585030778</v>
      </c>
    </row>
    <row r="12" spans="1:13" x14ac:dyDescent="0.35">
      <c r="A12" s="10" t="s">
        <v>15</v>
      </c>
      <c r="B12" s="8">
        <f t="shared" si="9"/>
        <v>40.938578168531933</v>
      </c>
      <c r="C12" s="8">
        <f t="shared" si="10"/>
        <v>51.354962967217119</v>
      </c>
      <c r="D12" s="11">
        <f t="shared" si="11"/>
        <v>51.582251763103585</v>
      </c>
      <c r="F12" s="23">
        <v>10296052</v>
      </c>
      <c r="G12" s="23">
        <v>25149999</v>
      </c>
      <c r="H12" s="23"/>
      <c r="I12" s="23">
        <v>13520331</v>
      </c>
      <c r="J12" s="23">
        <v>26327214</v>
      </c>
      <c r="K12" s="23"/>
      <c r="L12" s="23">
        <v>13942042</v>
      </c>
      <c r="M12" s="23">
        <v>27028758</v>
      </c>
    </row>
    <row r="13" spans="1:13" x14ac:dyDescent="0.35">
      <c r="A13" s="10" t="s">
        <v>133</v>
      </c>
      <c r="B13" s="8">
        <f t="shared" ref="B13:B14" si="12">(F13/G13)*100</f>
        <v>49.697653457082566</v>
      </c>
      <c r="C13" s="8">
        <f t="shared" ref="C13:C14" si="13">(I13/J13)*100</f>
        <v>43.139785223767674</v>
      </c>
      <c r="D13" s="11">
        <f t="shared" ref="D13:D14" si="14">(L13/M13)*100</f>
        <v>45.409082516601252</v>
      </c>
      <c r="F13" s="23">
        <v>691499183</v>
      </c>
      <c r="G13" s="23">
        <v>1391412139</v>
      </c>
      <c r="H13" s="23"/>
      <c r="I13" s="23">
        <v>605518904</v>
      </c>
      <c r="J13" s="23">
        <v>1403620581</v>
      </c>
      <c r="K13" s="23"/>
      <c r="L13" s="23">
        <v>637739728</v>
      </c>
      <c r="M13" s="23">
        <v>1404432093</v>
      </c>
    </row>
    <row r="14" spans="1:13" x14ac:dyDescent="0.35">
      <c r="A14" s="10" t="s">
        <v>32</v>
      </c>
      <c r="B14" s="8">
        <f t="shared" si="12"/>
        <v>13.117757362478692</v>
      </c>
      <c r="C14" s="8">
        <f t="shared" si="13"/>
        <v>9.7451462951337966</v>
      </c>
      <c r="D14" s="11">
        <f t="shared" si="14"/>
        <v>8.6694594032590135</v>
      </c>
      <c r="F14" s="23">
        <v>135165299199</v>
      </c>
      <c r="G14" s="23">
        <v>1030399446064</v>
      </c>
      <c r="H14" s="23"/>
      <c r="I14" s="23">
        <v>108448241205</v>
      </c>
      <c r="J14" s="23">
        <v>1112843644627</v>
      </c>
      <c r="K14" s="23"/>
      <c r="L14" s="23">
        <v>99504675598</v>
      </c>
      <c r="M14" s="23">
        <v>1147761019108</v>
      </c>
    </row>
    <row r="15" spans="1:13" x14ac:dyDescent="0.35">
      <c r="A15" s="10" t="s">
        <v>119</v>
      </c>
      <c r="B15" s="8">
        <f t="shared" ref="B15" si="15">(F15/G15)*100</f>
        <v>122.42197458928446</v>
      </c>
      <c r="C15" s="8">
        <f t="shared" ref="C15" si="16">(I15/J15)*100</f>
        <v>118.63324693322686</v>
      </c>
      <c r="D15" s="11">
        <f t="shared" ref="D15" si="17">(L15/M15)*100</f>
        <v>90.005276482940459</v>
      </c>
      <c r="F15" s="23">
        <v>3724365876731</v>
      </c>
      <c r="G15" s="23">
        <v>3042236403412</v>
      </c>
      <c r="H15" s="23"/>
      <c r="I15" s="23">
        <v>3975927432106</v>
      </c>
      <c r="J15" s="23">
        <v>3351444502184</v>
      </c>
      <c r="K15" s="23"/>
      <c r="L15" s="23">
        <v>3518496516469</v>
      </c>
      <c r="M15" s="23">
        <v>3909211386219</v>
      </c>
    </row>
    <row r="16" spans="1:13" x14ac:dyDescent="0.35">
      <c r="A16" s="10" t="s">
        <v>143</v>
      </c>
      <c r="B16" s="8">
        <f t="shared" ref="B16:B18" si="18">(F16/G16)*100</f>
        <v>81.870061346137277</v>
      </c>
      <c r="C16" s="8">
        <f t="shared" ref="C16:C18" si="19">(I16/J16)*100</f>
        <v>94.485854681448828</v>
      </c>
      <c r="D16" s="11">
        <f t="shared" ref="D16:D17" si="20">(L16/M16)*100</f>
        <v>85.190948211228218</v>
      </c>
      <c r="F16" s="23">
        <v>23899022</v>
      </c>
      <c r="G16" s="23">
        <v>29191406</v>
      </c>
      <c r="H16" s="23"/>
      <c r="I16" s="23">
        <v>26616824</v>
      </c>
      <c r="J16" s="23">
        <v>28170168</v>
      </c>
      <c r="K16" s="23"/>
      <c r="L16" s="23">
        <v>25446411</v>
      </c>
      <c r="M16" s="23">
        <v>29869853</v>
      </c>
    </row>
    <row r="17" spans="1:13" x14ac:dyDescent="0.35">
      <c r="A17" s="10" t="s">
        <v>114</v>
      </c>
      <c r="B17" s="8">
        <f t="shared" si="18"/>
        <v>114.80525506389108</v>
      </c>
      <c r="C17" s="8">
        <f t="shared" si="19"/>
        <v>100.62554931221885</v>
      </c>
      <c r="D17" s="11">
        <f t="shared" si="20"/>
        <v>92.044011054805409</v>
      </c>
      <c r="F17" s="23">
        <v>63074704</v>
      </c>
      <c r="G17" s="23">
        <v>54940607</v>
      </c>
      <c r="H17" s="23"/>
      <c r="I17" s="23">
        <v>57832529</v>
      </c>
      <c r="J17" s="23">
        <v>57473007</v>
      </c>
      <c r="K17" s="23"/>
      <c r="L17" s="23">
        <v>57163043</v>
      </c>
      <c r="M17" s="23">
        <v>62104033</v>
      </c>
    </row>
    <row r="18" spans="1:13" x14ac:dyDescent="0.35">
      <c r="A18" s="10" t="s">
        <v>39</v>
      </c>
      <c r="B18" s="8">
        <f t="shared" si="18"/>
        <v>6.9561814433817304</v>
      </c>
      <c r="C18" s="8">
        <f t="shared" si="19"/>
        <v>52.896115858273184</v>
      </c>
      <c r="D18" s="11">
        <f t="shared" ref="D18:D23" si="21">(L18/M18)*100</f>
        <v>55.161196968772266</v>
      </c>
      <c r="F18" s="23">
        <v>75361117834</v>
      </c>
      <c r="G18" s="23">
        <v>1083369064585</v>
      </c>
      <c r="H18" s="23"/>
      <c r="I18" s="23">
        <v>604327481288</v>
      </c>
      <c r="J18" s="23">
        <v>1142479880578</v>
      </c>
      <c r="K18" s="23"/>
      <c r="L18" s="23">
        <v>673472085858</v>
      </c>
      <c r="M18" s="23">
        <v>1220916373949</v>
      </c>
    </row>
    <row r="19" spans="1:13" x14ac:dyDescent="0.35">
      <c r="A19" s="10" t="s">
        <v>22</v>
      </c>
      <c r="B19" s="8">
        <f t="shared" ref="B19" si="22">(F19/G19)*100</f>
        <v>69.286277726986967</v>
      </c>
      <c r="C19" s="8">
        <f t="shared" ref="C19" si="23">(I19/J19)*100</f>
        <v>54.42216454930184</v>
      </c>
      <c r="D19" s="11">
        <f t="shared" si="21"/>
        <v>44.595971345010049</v>
      </c>
      <c r="F19" s="23">
        <v>1169803527245</v>
      </c>
      <c r="G19" s="23">
        <v>1688362494886</v>
      </c>
      <c r="H19" s="23"/>
      <c r="I19" s="23">
        <v>1210746099447</v>
      </c>
      <c r="J19" s="23">
        <v>2224729775954</v>
      </c>
      <c r="K19" s="23"/>
      <c r="L19" s="23">
        <v>1109391606073</v>
      </c>
      <c r="M19" s="23">
        <v>2487649831619</v>
      </c>
    </row>
    <row r="20" spans="1:13" x14ac:dyDescent="0.35">
      <c r="A20" s="10" t="s">
        <v>35</v>
      </c>
      <c r="B20" s="8">
        <f t="shared" ref="B20:B22" si="24">(F20/G20)*100</f>
        <v>34.550276432451113</v>
      </c>
      <c r="C20" s="8">
        <f t="shared" ref="C20:C22" si="25">(I20/J20)*100</f>
        <v>18.955795923701459</v>
      </c>
      <c r="D20" s="11">
        <f t="shared" si="21"/>
        <v>12.819234173085208</v>
      </c>
      <c r="F20" s="23">
        <v>131138919060</v>
      </c>
      <c r="G20" s="23">
        <v>379559681140</v>
      </c>
      <c r="H20" s="23"/>
      <c r="I20" s="23">
        <v>79040070257</v>
      </c>
      <c r="J20" s="23">
        <v>416970464206</v>
      </c>
      <c r="K20" s="23"/>
      <c r="L20" s="23">
        <v>55968674064</v>
      </c>
      <c r="M20" s="23">
        <v>436599201702</v>
      </c>
    </row>
    <row r="21" spans="1:13" x14ac:dyDescent="0.35">
      <c r="A21" s="10" t="s">
        <v>122</v>
      </c>
      <c r="B21" s="8">
        <f t="shared" si="24"/>
        <v>106.09154460952099</v>
      </c>
      <c r="C21" s="8">
        <f t="shared" si="25"/>
        <v>92.723184223096894</v>
      </c>
      <c r="D21" s="11">
        <f t="shared" si="21"/>
        <v>85.724540327227345</v>
      </c>
      <c r="F21" s="23">
        <v>92285331</v>
      </c>
      <c r="G21" s="23">
        <v>86986509</v>
      </c>
      <c r="H21" s="23"/>
      <c r="I21" s="23">
        <v>86810262</v>
      </c>
      <c r="J21" s="23">
        <v>93623038</v>
      </c>
      <c r="K21" s="23"/>
      <c r="L21" s="23">
        <v>86123066</v>
      </c>
      <c r="M21" s="23">
        <v>100464891</v>
      </c>
    </row>
    <row r="22" spans="1:13" x14ac:dyDescent="0.35">
      <c r="A22" s="10" t="s">
        <v>104</v>
      </c>
      <c r="B22" s="8">
        <f t="shared" si="24"/>
        <v>23.614757944668334</v>
      </c>
      <c r="C22" s="8">
        <f t="shared" si="25"/>
        <v>30.181187419752952</v>
      </c>
      <c r="D22" s="11">
        <f t="shared" si="21"/>
        <v>27.747151263698726</v>
      </c>
      <c r="F22" s="23">
        <v>676038567661</v>
      </c>
      <c r="G22" s="23">
        <v>2862780000731</v>
      </c>
      <c r="H22" s="23"/>
      <c r="I22" s="23">
        <v>900110128340</v>
      </c>
      <c r="J22" s="23">
        <v>2982354921367</v>
      </c>
      <c r="K22" s="23"/>
      <c r="L22" s="23">
        <v>968594117624</v>
      </c>
      <c r="M22" s="23">
        <v>3490787607055</v>
      </c>
    </row>
    <row r="23" spans="1:13" x14ac:dyDescent="0.35">
      <c r="A23" s="10" t="s">
        <v>8</v>
      </c>
      <c r="B23" s="8">
        <f t="shared" ref="B23" si="26">(F23/G23)*100</f>
        <v>26.745354872837179</v>
      </c>
      <c r="C23" s="8">
        <f t="shared" ref="C23" si="27">(I23/J23)*100</f>
        <v>31.375747397161309</v>
      </c>
      <c r="D23" s="11">
        <f t="shared" si="21"/>
        <v>41.394069704343607</v>
      </c>
      <c r="F23" s="23">
        <v>5515150</v>
      </c>
      <c r="G23" s="23">
        <v>20620964</v>
      </c>
      <c r="H23" s="23"/>
      <c r="I23" s="23">
        <v>6139263</v>
      </c>
      <c r="J23" s="23">
        <v>19566906</v>
      </c>
      <c r="K23" s="23"/>
      <c r="L23" s="23">
        <v>8680134</v>
      </c>
      <c r="M23" s="23">
        <v>20969511</v>
      </c>
    </row>
    <row r="24" spans="1:13" x14ac:dyDescent="0.35">
      <c r="A24" s="10" t="s">
        <v>59</v>
      </c>
      <c r="B24" s="8">
        <f t="shared" ref="B24" si="28">(F24/G24)*100</f>
        <v>87.407188536492043</v>
      </c>
      <c r="C24" s="8">
        <f t="shared" ref="C24" si="29">(I24/J24)*100</f>
        <v>78.691481674059943</v>
      </c>
      <c r="D24" s="11">
        <f t="shared" ref="D24" si="30">(L24/M24)*100</f>
        <v>72.609587934728154</v>
      </c>
      <c r="F24" s="23">
        <v>3310209</v>
      </c>
      <c r="G24" s="23">
        <v>3787113</v>
      </c>
      <c r="H24" s="23"/>
      <c r="I24" s="23">
        <v>3261396</v>
      </c>
      <c r="J24" s="23">
        <v>4144535</v>
      </c>
      <c r="K24" s="23"/>
      <c r="L24" s="23">
        <v>3353362</v>
      </c>
      <c r="M24" s="23">
        <v>4618346</v>
      </c>
    </row>
    <row r="25" spans="1:13" x14ac:dyDescent="0.35">
      <c r="A25" s="10" t="s">
        <v>14</v>
      </c>
      <c r="B25" s="8">
        <f t="shared" ref="B25" si="31">(F25/G25)*100</f>
        <v>118.1965104928675</v>
      </c>
      <c r="C25" s="8">
        <f t="shared" ref="C25" si="32">(I25/J25)*100</f>
        <v>139.40989296273386</v>
      </c>
      <c r="D25" s="11">
        <f t="shared" ref="D25" si="33">(L25/M25)*100</f>
        <v>140.76318615123427</v>
      </c>
      <c r="F25" s="23">
        <v>15486946</v>
      </c>
      <c r="G25" s="23">
        <v>13102710</v>
      </c>
      <c r="H25" s="23"/>
      <c r="I25" s="23">
        <v>19036110</v>
      </c>
      <c r="J25" s="23">
        <v>13654777</v>
      </c>
      <c r="K25" s="23"/>
      <c r="L25" s="23">
        <v>19942219</v>
      </c>
      <c r="M25" s="23">
        <v>14167212</v>
      </c>
    </row>
    <row r="26" spans="1:13" x14ac:dyDescent="0.35">
      <c r="A26" s="10" t="s">
        <v>94</v>
      </c>
      <c r="B26" s="8">
        <f t="shared" ref="B26" si="34">(F26/G26)*100</f>
        <v>11.099046282808491</v>
      </c>
      <c r="C26" s="8">
        <f t="shared" ref="C26" si="35">(I26/J26)*100</f>
        <v>12.104061216890976</v>
      </c>
      <c r="D26" s="11">
        <f>(L26/M26)*100</f>
        <v>14.695496835197156</v>
      </c>
      <c r="F26" s="23">
        <v>272257917579</v>
      </c>
      <c r="G26" s="23">
        <v>2452984793844</v>
      </c>
      <c r="H26" s="23"/>
      <c r="I26" s="23">
        <v>301997266597</v>
      </c>
      <c r="J26" s="23">
        <v>2495007759673</v>
      </c>
      <c r="K26" s="23"/>
      <c r="L26" s="23">
        <v>381355701983</v>
      </c>
      <c r="M26" s="23">
        <v>2595051438272</v>
      </c>
    </row>
    <row r="27" spans="1:13" x14ac:dyDescent="0.35">
      <c r="A27" s="10" t="s">
        <v>123</v>
      </c>
      <c r="B27" s="8">
        <f t="shared" ref="B27" si="36">(F27/G27)*100</f>
        <v>31.050329172328805</v>
      </c>
      <c r="C27" s="8">
        <f>(I27/J27)*100</f>
        <v>22.259167635539715</v>
      </c>
      <c r="D27" s="11">
        <f t="shared" ref="D27" si="37">(L27/M27)*100</f>
        <v>23.496086659205499</v>
      </c>
      <c r="F27" s="23">
        <v>181900755126</v>
      </c>
      <c r="G27" s="23">
        <v>585825528987</v>
      </c>
      <c r="H27" s="23"/>
      <c r="I27" s="23">
        <v>156594539652</v>
      </c>
      <c r="J27" s="23">
        <v>703505819337</v>
      </c>
      <c r="K27" s="23"/>
      <c r="L27" s="23">
        <v>157605395595</v>
      </c>
      <c r="M27" s="23">
        <v>670772958412</v>
      </c>
    </row>
    <row r="28" spans="1:13" x14ac:dyDescent="0.35">
      <c r="A28" s="10" t="s">
        <v>136</v>
      </c>
      <c r="B28" s="8">
        <f t="shared" ref="B28" si="38">(F28/G28)*100</f>
        <v>20.693984071379951</v>
      </c>
      <c r="C28" s="8">
        <f>(I28/J28)*100</f>
        <v>23.27876373184732</v>
      </c>
      <c r="D28" s="11">
        <f>(L28/M28)*100</f>
        <v>17.030892835518472</v>
      </c>
      <c r="F28" s="23">
        <v>4400757363148</v>
      </c>
      <c r="G28" s="23">
        <v>21265877793123</v>
      </c>
      <c r="H28" s="23"/>
      <c r="I28" s="23">
        <v>5143984823285</v>
      </c>
      <c r="J28" s="23">
        <v>22097328202389</v>
      </c>
      <c r="K28" s="23"/>
      <c r="L28" s="23">
        <v>3937546172108</v>
      </c>
      <c r="M28" s="23">
        <v>23120022010215</v>
      </c>
    </row>
    <row r="29" spans="1:13" x14ac:dyDescent="0.35">
      <c r="A29" s="10" t="s">
        <v>17</v>
      </c>
      <c r="B29" s="8">
        <f t="shared" ref="B29" si="39">(F29/G29)*100</f>
        <v>165.46091157007297</v>
      </c>
      <c r="C29" s="8">
        <f>(I29/J29)*100</f>
        <v>176.94528196954491</v>
      </c>
      <c r="D29" s="11">
        <f>(L29/M29)*100</f>
        <v>157.78365978190379</v>
      </c>
      <c r="F29" s="23">
        <v>3388705377</v>
      </c>
      <c r="G29" s="23">
        <v>2048039833</v>
      </c>
      <c r="H29" s="23"/>
      <c r="I29" s="23">
        <v>3671859617</v>
      </c>
      <c r="J29" s="23">
        <v>2075138470</v>
      </c>
      <c r="K29" s="23"/>
      <c r="L29" s="23">
        <v>3377015031</v>
      </c>
      <c r="M29" s="23">
        <v>2140281849</v>
      </c>
    </row>
    <row r="30" spans="1:13" x14ac:dyDescent="0.35">
      <c r="A30" s="10" t="s">
        <v>137</v>
      </c>
      <c r="B30" s="8">
        <f t="shared" ref="B30:B32" si="40">(F30/G30)*100</f>
        <v>50.029410982678201</v>
      </c>
      <c r="C30" s="8">
        <f t="shared" ref="C30:C32" si="41">(I30/J30)*100</f>
        <v>37.029869047786619</v>
      </c>
      <c r="D30" s="11">
        <f>(L30/M30)*100</f>
        <v>20.34673098771712</v>
      </c>
      <c r="F30" s="23">
        <v>342223078</v>
      </c>
      <c r="G30" s="23">
        <v>684043788</v>
      </c>
      <c r="H30" s="23"/>
      <c r="I30" s="23">
        <v>280405591</v>
      </c>
      <c r="J30" s="23">
        <v>757241649</v>
      </c>
      <c r="K30" s="23"/>
      <c r="L30" s="23">
        <v>161935317</v>
      </c>
      <c r="M30" s="23">
        <v>795878793</v>
      </c>
    </row>
    <row r="31" spans="1:13" x14ac:dyDescent="0.35">
      <c r="A31" s="10" t="s">
        <v>124</v>
      </c>
      <c r="B31" s="8">
        <f t="shared" si="40"/>
        <v>165.84164045718674</v>
      </c>
      <c r="C31" s="8">
        <f t="shared" si="41"/>
        <v>214.41168386480632</v>
      </c>
      <c r="D31" s="11">
        <f>(L31/M31)*100</f>
        <v>144.88337747178312</v>
      </c>
      <c r="F31" s="23">
        <v>1822860</v>
      </c>
      <c r="G31" s="23">
        <v>1099157</v>
      </c>
      <c r="H31" s="23"/>
      <c r="I31" s="23">
        <v>2301227</v>
      </c>
      <c r="J31" s="23">
        <v>1073275</v>
      </c>
      <c r="K31" s="23"/>
      <c r="L31" s="23">
        <v>2015987</v>
      </c>
      <c r="M31" s="23">
        <v>1391455</v>
      </c>
    </row>
    <row r="32" spans="1:13" x14ac:dyDescent="0.35">
      <c r="A32" s="10" t="s">
        <v>49</v>
      </c>
      <c r="B32" s="8">
        <f t="shared" si="40"/>
        <v>76.058953097303615</v>
      </c>
      <c r="C32" s="8">
        <f t="shared" si="41"/>
        <v>51.834388712870286</v>
      </c>
      <c r="D32" s="11">
        <f>(L32/M32)*100</f>
        <v>41.528048687155547</v>
      </c>
      <c r="F32" s="23">
        <v>2644583432</v>
      </c>
      <c r="G32" s="23">
        <v>3477017924</v>
      </c>
      <c r="H32" s="23"/>
      <c r="I32" s="23">
        <v>2323807207</v>
      </c>
      <c r="J32" s="23">
        <v>4483138057</v>
      </c>
      <c r="K32" s="23"/>
      <c r="L32" s="23">
        <v>2059037171</v>
      </c>
      <c r="M32" s="23">
        <v>4958184254</v>
      </c>
    </row>
    <row r="33" spans="1:13" x14ac:dyDescent="0.35">
      <c r="A33" s="10" t="s">
        <v>125</v>
      </c>
      <c r="B33" s="8">
        <f t="shared" ref="B33" si="42">(F33/G33)*100</f>
        <v>75.330970232217325</v>
      </c>
      <c r="C33" s="8">
        <f t="shared" ref="C33" si="43">(I33/J33)*100</f>
        <v>73.562069639613483</v>
      </c>
      <c r="D33" s="11">
        <f t="shared" ref="D33" si="44">(L33/M33)*100</f>
        <v>56.198571221467411</v>
      </c>
      <c r="F33" s="23">
        <v>8557621869393</v>
      </c>
      <c r="G33" s="23">
        <v>11360031396135</v>
      </c>
      <c r="H33" s="23"/>
      <c r="I33" s="23">
        <v>9441466604896</v>
      </c>
      <c r="J33" s="23">
        <v>12834694090515</v>
      </c>
      <c r="K33" s="23"/>
      <c r="L33" s="23">
        <v>8588315775736</v>
      </c>
      <c r="M33" s="23">
        <v>15282089186736</v>
      </c>
    </row>
    <row r="34" spans="1:13" x14ac:dyDescent="0.35">
      <c r="A34" s="10" t="s">
        <v>26</v>
      </c>
      <c r="B34" s="8">
        <f t="shared" ref="B34" si="45">(F34/G34)*100</f>
        <v>21.795831998593009</v>
      </c>
      <c r="C34" s="8">
        <f t="shared" ref="C34" si="46">(I34/J34)*100</f>
        <v>24.298014913331052</v>
      </c>
      <c r="D34" s="11">
        <f t="shared" ref="D34" si="47">(L34/M34)*100</f>
        <v>21.510085346798498</v>
      </c>
      <c r="F34" s="23">
        <v>500347722</v>
      </c>
      <c r="G34" s="23">
        <v>2295611941</v>
      </c>
      <c r="H34" s="23"/>
      <c r="I34" s="23">
        <v>594336031</v>
      </c>
      <c r="J34" s="23">
        <v>2446027106</v>
      </c>
      <c r="K34" s="23"/>
      <c r="L34" s="23">
        <v>565828079</v>
      </c>
      <c r="M34" s="23">
        <v>2630524565</v>
      </c>
    </row>
    <row r="35" spans="1:13" x14ac:dyDescent="0.35">
      <c r="A35" s="10" t="s">
        <v>138</v>
      </c>
      <c r="B35" s="8">
        <f t="shared" ref="B35" si="48">(F35/G35)*100</f>
        <v>148.1235782534396</v>
      </c>
      <c r="C35" s="8">
        <f t="shared" ref="C35" si="49">(I35/J35)*100</f>
        <v>134.02997499634867</v>
      </c>
      <c r="D35" s="11">
        <f>(L35/M35)*100</f>
        <v>129.23862955264366</v>
      </c>
      <c r="F35" s="23">
        <v>1097562036</v>
      </c>
      <c r="G35" s="23">
        <v>740977263</v>
      </c>
      <c r="H35" s="23"/>
      <c r="I35" s="23">
        <v>1034464891</v>
      </c>
      <c r="J35" s="23">
        <v>771816074</v>
      </c>
      <c r="K35" s="23"/>
      <c r="L35" s="23">
        <v>995560359</v>
      </c>
      <c r="M35" s="23">
        <v>770327233</v>
      </c>
    </row>
    <row r="36" spans="1:13" x14ac:dyDescent="0.35">
      <c r="A36" s="10" t="s">
        <v>129</v>
      </c>
      <c r="B36" s="8">
        <f t="shared" ref="B36:B38" si="50">(F36/G36)*100</f>
        <v>46.058589064429093</v>
      </c>
      <c r="C36" s="8">
        <f t="shared" ref="C36:C38" si="51">(I36/J36)*100</f>
        <v>54.049883897841291</v>
      </c>
      <c r="D36" s="11">
        <f t="shared" ref="D36" si="52">(L36/M36)*100</f>
        <v>64.764201566072032</v>
      </c>
      <c r="F36" s="23">
        <v>1321693219911</v>
      </c>
      <c r="G36" s="23">
        <v>2869591202766</v>
      </c>
      <c r="H36" s="23"/>
      <c r="I36" s="23">
        <v>1449163077319</v>
      </c>
      <c r="J36" s="23">
        <v>2681158538764</v>
      </c>
      <c r="K36" s="23"/>
      <c r="L36" s="23">
        <v>1550086849761</v>
      </c>
      <c r="M36" s="23">
        <v>2393431575281</v>
      </c>
    </row>
    <row r="37" spans="1:13" x14ac:dyDescent="0.35">
      <c r="A37" s="10" t="s">
        <v>95</v>
      </c>
      <c r="B37" s="8">
        <f t="shared" si="50"/>
        <v>6.5112459987614102</v>
      </c>
      <c r="C37" s="8">
        <f t="shared" si="51"/>
        <v>8.4020305408350993</v>
      </c>
      <c r="D37" s="11">
        <f>(L37/M37)*100</f>
        <v>7.949822629949181</v>
      </c>
      <c r="F37" s="23">
        <v>287129440938</v>
      </c>
      <c r="G37" s="23">
        <v>4409746475446</v>
      </c>
      <c r="H37" s="23"/>
      <c r="I37" s="23">
        <v>397471639920</v>
      </c>
      <c r="J37" s="23">
        <v>4730661689317</v>
      </c>
      <c r="K37" s="23"/>
      <c r="L37" s="23">
        <v>392506174822</v>
      </c>
      <c r="M37" s="23">
        <v>4937294743449</v>
      </c>
    </row>
    <row r="38" spans="1:13" x14ac:dyDescent="0.35">
      <c r="A38" s="10" t="s">
        <v>140</v>
      </c>
      <c r="B38" s="8">
        <f t="shared" si="50"/>
        <v>17.22135236237769</v>
      </c>
      <c r="C38" s="8">
        <f t="shared" si="51"/>
        <v>16.430498006689536</v>
      </c>
      <c r="D38" s="11">
        <f t="shared" ref="D38" si="53">(L38/M38)*100</f>
        <v>14.907672638123346</v>
      </c>
      <c r="F38" s="23">
        <v>597785</v>
      </c>
      <c r="G38" s="23">
        <v>3471185</v>
      </c>
      <c r="H38" s="23"/>
      <c r="I38" s="23">
        <v>575967</v>
      </c>
      <c r="J38" s="23">
        <v>3505475</v>
      </c>
      <c r="K38" s="23"/>
      <c r="L38" s="23">
        <v>504765</v>
      </c>
      <c r="M38" s="23">
        <v>3385941</v>
      </c>
    </row>
    <row r="39" spans="1:13" x14ac:dyDescent="0.35">
      <c r="A39" s="10" t="s">
        <v>130</v>
      </c>
      <c r="B39" s="8">
        <f t="shared" ref="B39:B44" si="54">(F39/G39)*100</f>
        <v>98.534702414652472</v>
      </c>
      <c r="C39" s="8">
        <f t="shared" ref="C39:C44" si="55">(I39/J39)*100</f>
        <v>90.155007477207263</v>
      </c>
      <c r="D39" s="11">
        <f>(L39/M39)*100</f>
        <v>72.365623064649654</v>
      </c>
      <c r="F39" s="23">
        <v>977942627046</v>
      </c>
      <c r="G39" s="23">
        <v>992485493010</v>
      </c>
      <c r="H39" s="23"/>
      <c r="I39" s="23">
        <v>968233866594</v>
      </c>
      <c r="J39" s="23">
        <v>1073965710489</v>
      </c>
      <c r="K39" s="23"/>
      <c r="L39" s="23">
        <v>772343255862</v>
      </c>
      <c r="M39" s="23">
        <v>1067279217885</v>
      </c>
    </row>
    <row r="40" spans="1:13" x14ac:dyDescent="0.35">
      <c r="A40" s="10" t="s">
        <v>131</v>
      </c>
      <c r="B40" s="8">
        <f t="shared" si="54"/>
        <v>64.094529284894236</v>
      </c>
      <c r="C40" s="8">
        <f t="shared" si="55"/>
        <v>74.910419805691177</v>
      </c>
      <c r="D40" s="11">
        <f>(L40/M40)*100</f>
        <v>57.016839229060508</v>
      </c>
      <c r="F40" s="23">
        <v>347288021564</v>
      </c>
      <c r="G40" s="23">
        <v>541837229228</v>
      </c>
      <c r="H40" s="23"/>
      <c r="I40" s="23">
        <v>442535947408</v>
      </c>
      <c r="J40" s="23">
        <v>590753527421</v>
      </c>
      <c r="K40" s="23"/>
      <c r="L40" s="23">
        <v>465795522143</v>
      </c>
      <c r="M40" s="23">
        <v>816943780892</v>
      </c>
    </row>
    <row r="41" spans="1:13" x14ac:dyDescent="0.35">
      <c r="A41" s="10" t="s">
        <v>10</v>
      </c>
      <c r="B41" s="8">
        <f t="shared" si="54"/>
        <v>75.722049451076884</v>
      </c>
      <c r="C41" s="8">
        <f t="shared" si="55"/>
        <v>68.817290821980535</v>
      </c>
      <c r="D41" s="11">
        <f t="shared" ref="D41:D43" si="56">(L41/M41)*100</f>
        <v>53.576766444938592</v>
      </c>
      <c r="F41" s="23">
        <v>2271787404</v>
      </c>
      <c r="G41" s="23">
        <v>3000166293</v>
      </c>
      <c r="H41" s="23"/>
      <c r="I41" s="23">
        <v>2124332191</v>
      </c>
      <c r="J41" s="23">
        <v>3086916334</v>
      </c>
      <c r="K41" s="23"/>
      <c r="L41" s="23">
        <v>1694318282</v>
      </c>
      <c r="M41" s="23">
        <v>3162412356</v>
      </c>
    </row>
    <row r="42" spans="1:13" x14ac:dyDescent="0.35">
      <c r="A42" s="10" t="s">
        <v>9</v>
      </c>
      <c r="B42" s="8">
        <f t="shared" si="54"/>
        <v>91.900034217120847</v>
      </c>
      <c r="C42" s="8">
        <f t="shared" si="55"/>
        <v>80.25667371386163</v>
      </c>
      <c r="D42" s="11">
        <f t="shared" si="56"/>
        <v>77.588360584341103</v>
      </c>
      <c r="F42" s="23">
        <v>10291951</v>
      </c>
      <c r="G42" s="23">
        <v>11199072</v>
      </c>
      <c r="H42" s="23"/>
      <c r="I42" s="23">
        <v>9518472</v>
      </c>
      <c r="J42" s="23">
        <v>11860038</v>
      </c>
      <c r="K42" s="23"/>
      <c r="L42" s="23">
        <v>9702125</v>
      </c>
      <c r="M42" s="23">
        <v>12504614</v>
      </c>
    </row>
    <row r="43" spans="1:13" x14ac:dyDescent="0.35">
      <c r="A43" s="10" t="s">
        <v>12</v>
      </c>
      <c r="B43" s="8">
        <f t="shared" si="54"/>
        <v>90.708581026169739</v>
      </c>
      <c r="C43" s="8">
        <f t="shared" si="55"/>
        <v>75.616291160591516</v>
      </c>
      <c r="D43" s="11">
        <f t="shared" si="56"/>
        <v>71.169159809623977</v>
      </c>
      <c r="F43" s="23">
        <v>38891315</v>
      </c>
      <c r="G43" s="23">
        <v>42875012</v>
      </c>
      <c r="H43" s="23"/>
      <c r="I43" s="23">
        <v>35720652</v>
      </c>
      <c r="J43" s="23">
        <v>47239360</v>
      </c>
      <c r="K43" s="23"/>
      <c r="L43" s="23">
        <v>34019553</v>
      </c>
      <c r="M43" s="23">
        <v>47800976</v>
      </c>
    </row>
    <row r="44" spans="1:13" x14ac:dyDescent="0.35">
      <c r="A44" s="10" t="s">
        <v>107</v>
      </c>
      <c r="B44" s="8">
        <f t="shared" si="54"/>
        <v>32.876018371820898</v>
      </c>
      <c r="C44" s="8">
        <f t="shared" si="55"/>
        <v>31.9534430520706</v>
      </c>
      <c r="D44" s="11">
        <f t="shared" ref="D44:D49" si="57">(L44/M44)*100</f>
        <v>26.026209679085561</v>
      </c>
      <c r="F44" s="23">
        <v>957229</v>
      </c>
      <c r="G44" s="23">
        <v>2911633</v>
      </c>
      <c r="H44" s="23"/>
      <c r="I44" s="23">
        <v>1060545</v>
      </c>
      <c r="J44" s="23">
        <v>3319032</v>
      </c>
      <c r="K44" s="23"/>
      <c r="L44" s="23">
        <v>944760</v>
      </c>
      <c r="M44" s="23">
        <v>3630033</v>
      </c>
    </row>
    <row r="45" spans="1:13" x14ac:dyDescent="0.35">
      <c r="A45" s="10" t="s">
        <v>36</v>
      </c>
      <c r="B45" s="8">
        <f t="shared" ref="B45" si="58">(F45/G45)*100</f>
        <v>41.425913002825084</v>
      </c>
      <c r="C45" s="8">
        <f t="shared" ref="C45" si="59">(I45/J45)*100</f>
        <v>33.152940230744264</v>
      </c>
      <c r="D45" s="11">
        <f t="shared" si="57"/>
        <v>31.820194506089834</v>
      </c>
      <c r="F45" s="23">
        <v>251955480</v>
      </c>
      <c r="G45" s="23">
        <v>608207428</v>
      </c>
      <c r="H45" s="23"/>
      <c r="I45" s="23">
        <v>218259872</v>
      </c>
      <c r="J45" s="23">
        <v>658342429</v>
      </c>
      <c r="K45" s="23"/>
      <c r="L45" s="23">
        <v>226110331</v>
      </c>
      <c r="M45" s="23">
        <v>710587520</v>
      </c>
    </row>
    <row r="46" spans="1:13" x14ac:dyDescent="0.35">
      <c r="A46" s="10" t="s">
        <v>132</v>
      </c>
      <c r="B46" s="8">
        <f t="shared" ref="B46" si="60">(F46/G46)*100</f>
        <v>18.734426565287514</v>
      </c>
      <c r="C46" s="8">
        <f t="shared" ref="C46" si="61">(I46/J46)*100</f>
        <v>16.86028109905757</v>
      </c>
      <c r="D46" s="11">
        <f t="shared" si="57"/>
        <v>13.093796187568731</v>
      </c>
      <c r="F46" s="23">
        <v>618395061219</v>
      </c>
      <c r="G46" s="23">
        <v>3300848622529</v>
      </c>
      <c r="H46" s="23"/>
      <c r="I46" s="23">
        <v>662339075974</v>
      </c>
      <c r="J46" s="23">
        <v>3928398773915</v>
      </c>
      <c r="K46" s="23"/>
      <c r="L46" s="23">
        <v>634723259687</v>
      </c>
      <c r="M46" s="23">
        <v>4847511375575</v>
      </c>
    </row>
    <row r="47" spans="1:13" x14ac:dyDescent="0.35">
      <c r="A47" s="10" t="s">
        <v>48</v>
      </c>
      <c r="B47" s="8">
        <f t="shared" ref="B47:B49" si="62">(F47/G47)*100</f>
        <v>52.094591699786484</v>
      </c>
      <c r="C47" s="8">
        <f t="shared" ref="C47:C49" si="63">(I47/J47)*100</f>
        <v>43.522126040918806</v>
      </c>
      <c r="D47" s="11">
        <f t="shared" si="57"/>
        <v>41.783388696145067</v>
      </c>
      <c r="F47" s="23">
        <v>1108490026661</v>
      </c>
      <c r="G47" s="23">
        <v>2127840895748</v>
      </c>
      <c r="H47" s="23"/>
      <c r="I47" s="23">
        <v>1002210741085</v>
      </c>
      <c r="J47" s="23">
        <v>2302761450906</v>
      </c>
      <c r="K47" s="23"/>
      <c r="L47" s="23">
        <v>982493481408</v>
      </c>
      <c r="M47" s="23">
        <v>2351397318568</v>
      </c>
    </row>
    <row r="48" spans="1:13" x14ac:dyDescent="0.35">
      <c r="A48" s="10" t="s">
        <v>86</v>
      </c>
      <c r="B48" s="8">
        <f t="shared" si="62"/>
        <v>61.050466953760306</v>
      </c>
      <c r="C48" s="8">
        <f t="shared" si="63"/>
        <v>65.416832951842338</v>
      </c>
      <c r="D48" s="11">
        <f t="shared" si="57"/>
        <v>61.380887296818202</v>
      </c>
      <c r="F48" s="23">
        <v>402102775491</v>
      </c>
      <c r="G48" s="23">
        <v>658639967153</v>
      </c>
      <c r="H48" s="23"/>
      <c r="I48" s="23">
        <v>465783569972</v>
      </c>
      <c r="J48" s="23">
        <v>712024029526</v>
      </c>
      <c r="K48" s="23"/>
      <c r="L48" s="23">
        <v>444848964056</v>
      </c>
      <c r="M48" s="23">
        <v>724735310366</v>
      </c>
    </row>
    <row r="49" spans="1:13" x14ac:dyDescent="0.35">
      <c r="A49" s="10" t="s">
        <v>141</v>
      </c>
      <c r="B49" s="8">
        <f t="shared" si="62"/>
        <v>40.27491245130097</v>
      </c>
      <c r="C49" s="8">
        <f t="shared" si="63"/>
        <v>50.037591210594748</v>
      </c>
      <c r="D49" s="11">
        <f t="shared" si="57"/>
        <v>40.295566547330189</v>
      </c>
      <c r="F49" s="23">
        <v>2769022665619</v>
      </c>
      <c r="G49" s="23">
        <v>6875303997165</v>
      </c>
      <c r="H49" s="23"/>
      <c r="I49" s="23">
        <v>3778216973720</v>
      </c>
      <c r="J49" s="23">
        <v>7550757105430</v>
      </c>
      <c r="K49" s="23"/>
      <c r="L49" s="23">
        <v>3250094041108</v>
      </c>
      <c r="M49" s="23">
        <v>8065636792302</v>
      </c>
    </row>
    <row r="50" spans="1:13" x14ac:dyDescent="0.35">
      <c r="A50" s="10" t="s">
        <v>152</v>
      </c>
      <c r="B50" s="8">
        <f t="shared" ref="B50" si="64">(F50/G50)*100</f>
        <v>341.27158017702669</v>
      </c>
      <c r="C50" s="8">
        <f t="shared" ref="C50" si="65">(I50/J50)*100</f>
        <v>358.26722131382127</v>
      </c>
      <c r="D50" s="11">
        <f t="shared" ref="D50:D51" si="66">(L50/M50)*100</f>
        <v>392.83978235190779</v>
      </c>
      <c r="F50" s="23">
        <v>14747263</v>
      </c>
      <c r="G50" s="23">
        <v>4321269</v>
      </c>
      <c r="H50" s="23"/>
      <c r="I50" s="23">
        <v>14320858</v>
      </c>
      <c r="J50" s="23">
        <v>3997256</v>
      </c>
      <c r="K50" s="23"/>
      <c r="L50" s="23">
        <v>13282848</v>
      </c>
      <c r="M50" s="23">
        <v>3381238</v>
      </c>
    </row>
    <row r="51" spans="1:13" x14ac:dyDescent="0.35">
      <c r="A51" s="10" t="s">
        <v>13</v>
      </c>
      <c r="B51" s="8">
        <f t="shared" ref="B51" si="67">(F51/G51)*100</f>
        <v>160.63138594651491</v>
      </c>
      <c r="C51" s="8">
        <f t="shared" ref="C51" si="68">(I51/J51)*100</f>
        <v>159.70299072400201</v>
      </c>
      <c r="D51" s="11">
        <f t="shared" si="66"/>
        <v>110.46440103986367</v>
      </c>
      <c r="F51" s="23">
        <v>5597700106779</v>
      </c>
      <c r="G51" s="23">
        <v>3484810937660</v>
      </c>
      <c r="H51" s="23"/>
      <c r="I51" s="23">
        <v>5809708177850</v>
      </c>
      <c r="J51" s="23">
        <v>3637820526411</v>
      </c>
      <c r="K51" s="23"/>
      <c r="L51" s="23">
        <v>4005560677656</v>
      </c>
      <c r="M51" s="23">
        <v>3626109986520</v>
      </c>
    </row>
    <row r="53" spans="1:13" x14ac:dyDescent="0.35">
      <c r="A53" s="12"/>
    </row>
    <row r="54" spans="1:13" x14ac:dyDescent="0.35">
      <c r="A54" s="12"/>
    </row>
    <row r="55" spans="1:13" x14ac:dyDescent="0.35">
      <c r="A55" s="12"/>
    </row>
    <row r="56" spans="1:13" x14ac:dyDescent="0.35">
      <c r="A56" s="12"/>
    </row>
  </sheetData>
  <dataValidations count="1">
    <dataValidation type="list" errorStyle="warning" allowBlank="1" showInputMessage="1" showErrorMessage="1" errorTitle="Not Availabe" error="There is no company with this code" sqref="A2:A51" xr:uid="{AD047CD4-193F-42AA-900D-300CE3C8FEB8}">
      <formula1>$B$2:$B$36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F8AA7-8CBC-44B2-AA20-7122D73EFE0B}">
  <dimension ref="A1:O56"/>
  <sheetViews>
    <sheetView topLeftCell="A42" workbookViewId="0">
      <selection activeCell="F57" sqref="F57"/>
    </sheetView>
  </sheetViews>
  <sheetFormatPr defaultRowHeight="14.5" x14ac:dyDescent="0.35"/>
  <cols>
    <col min="1" max="1" width="11.54296875" customWidth="1"/>
    <col min="2" max="2" width="10.81640625" customWidth="1"/>
    <col min="3" max="4" width="8.81640625" customWidth="1"/>
    <col min="6" max="6" width="23.36328125" customWidth="1"/>
    <col min="7" max="7" width="23.6328125" customWidth="1"/>
    <col min="9" max="9" width="25.08984375" customWidth="1"/>
    <col min="10" max="10" width="23.7265625" customWidth="1"/>
    <col min="12" max="12" width="23.1796875" customWidth="1"/>
    <col min="13" max="13" width="24.453125" customWidth="1"/>
    <col min="15" max="15" width="17" bestFit="1" customWidth="1"/>
  </cols>
  <sheetData>
    <row r="1" spans="1:13" x14ac:dyDescent="0.35">
      <c r="A1" s="5" t="s">
        <v>159</v>
      </c>
      <c r="B1" s="6" t="s">
        <v>166</v>
      </c>
      <c r="C1" s="6" t="s">
        <v>167</v>
      </c>
      <c r="D1" s="7" t="s">
        <v>168</v>
      </c>
      <c r="F1" t="s">
        <v>177</v>
      </c>
      <c r="G1" t="s">
        <v>178</v>
      </c>
      <c r="I1">
        <v>2022</v>
      </c>
      <c r="L1">
        <v>2023</v>
      </c>
    </row>
    <row r="2" spans="1:13" x14ac:dyDescent="0.35">
      <c r="A2" s="9" t="s">
        <v>1</v>
      </c>
      <c r="B2" s="8">
        <f t="shared" ref="B2:B30" si="0">(F2/G2)*100</f>
        <v>0.41506285369771839</v>
      </c>
      <c r="C2" s="8">
        <f t="shared" ref="C2:C30" si="1">(I2/J2)*100</f>
        <v>1.3658091370357326</v>
      </c>
      <c r="D2" s="11">
        <f t="shared" ref="D2:D7" si="2">(L2/M2)*100</f>
        <v>0.9020800536124538</v>
      </c>
      <c r="F2" s="23">
        <v>1326140921</v>
      </c>
      <c r="G2" s="23">
        <v>319503638831</v>
      </c>
      <c r="H2" s="23"/>
      <c r="I2" s="23">
        <v>3422219729</v>
      </c>
      <c r="J2" s="23">
        <v>250563540410</v>
      </c>
      <c r="K2" s="23"/>
      <c r="L2" s="23">
        <v>3040707408</v>
      </c>
      <c r="M2" s="23">
        <v>337077335412</v>
      </c>
    </row>
    <row r="3" spans="1:13" x14ac:dyDescent="0.35">
      <c r="A3" s="10" t="s">
        <v>43</v>
      </c>
      <c r="B3" s="8">
        <f t="shared" si="0"/>
        <v>35.885478345877807</v>
      </c>
      <c r="C3" s="8">
        <f t="shared" si="1"/>
        <v>39.417810523482707</v>
      </c>
      <c r="D3" s="11">
        <f t="shared" si="2"/>
        <v>43.248727350396926</v>
      </c>
      <c r="F3" s="23">
        <v>180603</v>
      </c>
      <c r="G3" s="23">
        <v>503276</v>
      </c>
      <c r="H3" s="23"/>
      <c r="I3" s="23">
        <v>234331</v>
      </c>
      <c r="J3" s="23">
        <v>594480</v>
      </c>
      <c r="K3" s="23"/>
      <c r="L3" s="23">
        <v>279427</v>
      </c>
      <c r="M3" s="23">
        <v>646093</v>
      </c>
    </row>
    <row r="4" spans="1:13" x14ac:dyDescent="0.35">
      <c r="A4" s="10" t="s">
        <v>46</v>
      </c>
      <c r="B4" s="8">
        <f t="shared" si="0"/>
        <v>94.621588153192874</v>
      </c>
      <c r="C4" s="8">
        <f t="shared" si="1"/>
        <v>94.973848051260859</v>
      </c>
      <c r="D4" s="11">
        <f t="shared" si="2"/>
        <v>93.664491209592413</v>
      </c>
      <c r="F4" s="23">
        <v>645746213801</v>
      </c>
      <c r="G4" s="23">
        <v>682451252832</v>
      </c>
      <c r="H4" s="23"/>
      <c r="I4" s="23">
        <v>698144786602</v>
      </c>
      <c r="J4" s="23">
        <v>735091607771</v>
      </c>
      <c r="K4" s="23"/>
      <c r="L4" s="23">
        <v>802962424172</v>
      </c>
      <c r="M4" s="23">
        <v>857275167785</v>
      </c>
    </row>
    <row r="5" spans="1:13" x14ac:dyDescent="0.35">
      <c r="A5" s="10" t="s">
        <v>98</v>
      </c>
      <c r="B5" s="8">
        <f t="shared" si="0"/>
        <v>2.7034998033818325</v>
      </c>
      <c r="C5" s="8">
        <f t="shared" si="1"/>
        <v>4.0680705110235316</v>
      </c>
      <c r="D5" s="11">
        <f t="shared" si="2"/>
        <v>4.5923761825264329</v>
      </c>
      <c r="F5" s="23">
        <v>1925</v>
      </c>
      <c r="G5" s="23">
        <v>71204</v>
      </c>
      <c r="H5" s="23"/>
      <c r="I5" s="23">
        <v>2467</v>
      </c>
      <c r="J5" s="23">
        <v>60643</v>
      </c>
      <c r="K5" s="23"/>
      <c r="L5" s="23">
        <v>3301</v>
      </c>
      <c r="M5" s="23">
        <v>71880</v>
      </c>
    </row>
    <row r="6" spans="1:13" x14ac:dyDescent="0.35">
      <c r="A6" s="10" t="s">
        <v>97</v>
      </c>
      <c r="B6" s="8">
        <f t="shared" si="0"/>
        <v>38.907717929806736</v>
      </c>
      <c r="C6" s="8">
        <f t="shared" si="1"/>
        <v>41.777662791838779</v>
      </c>
      <c r="D6" s="11">
        <f t="shared" si="2"/>
        <v>35.191750575752387</v>
      </c>
      <c r="F6" s="23">
        <v>813460</v>
      </c>
      <c r="G6" s="23">
        <v>2090742</v>
      </c>
      <c r="H6" s="23"/>
      <c r="I6" s="23">
        <v>1123896</v>
      </c>
      <c r="J6" s="23">
        <v>2690184</v>
      </c>
      <c r="K6" s="23"/>
      <c r="L6" s="23">
        <v>829440</v>
      </c>
      <c r="M6" s="23">
        <v>2356916</v>
      </c>
    </row>
    <row r="7" spans="1:13" x14ac:dyDescent="0.35">
      <c r="A7" s="10" t="s">
        <v>74</v>
      </c>
      <c r="B7" s="8">
        <f t="shared" si="0"/>
        <v>3.4644755252268711</v>
      </c>
      <c r="C7" s="8">
        <f t="shared" si="1"/>
        <v>4.4448017303353842</v>
      </c>
      <c r="D7" s="11">
        <f t="shared" si="2"/>
        <v>6.1404896553461494</v>
      </c>
      <c r="F7" s="23">
        <v>4063896098</v>
      </c>
      <c r="G7" s="23">
        <v>117301913909</v>
      </c>
      <c r="H7" s="23"/>
      <c r="I7" s="23">
        <v>5065888478</v>
      </c>
      <c r="J7" s="23">
        <v>113973328516</v>
      </c>
      <c r="K7" s="23"/>
      <c r="L7" s="23">
        <v>7123368560</v>
      </c>
      <c r="M7" s="23">
        <v>116006523255</v>
      </c>
    </row>
    <row r="8" spans="1:13" x14ac:dyDescent="0.35">
      <c r="A8" s="10" t="s">
        <v>52</v>
      </c>
      <c r="B8" s="8">
        <f t="shared" si="0"/>
        <v>0</v>
      </c>
      <c r="C8" s="8">
        <f t="shared" si="1"/>
        <v>8.5353412801256509E-2</v>
      </c>
      <c r="D8" s="11">
        <f>(L8/M8)*100</f>
        <v>0</v>
      </c>
      <c r="F8" s="23">
        <v>0</v>
      </c>
      <c r="G8" s="23">
        <v>7468747307</v>
      </c>
      <c r="H8" s="23"/>
      <c r="I8" s="23">
        <v>15362400</v>
      </c>
      <c r="J8" s="23">
        <v>17998577322</v>
      </c>
      <c r="K8" s="23"/>
      <c r="L8" s="23">
        <v>0</v>
      </c>
      <c r="M8" s="23">
        <v>19896742888</v>
      </c>
    </row>
    <row r="9" spans="1:13" x14ac:dyDescent="0.35">
      <c r="A9" s="10" t="s">
        <v>34</v>
      </c>
      <c r="B9" s="8">
        <f t="shared" si="0"/>
        <v>83.612095091210847</v>
      </c>
      <c r="C9" s="8">
        <f t="shared" si="1"/>
        <v>84.345868805580096</v>
      </c>
      <c r="D9" s="11">
        <f>(L9/M9)*100</f>
        <v>91.856482584950825</v>
      </c>
      <c r="F9" s="23">
        <v>712360</v>
      </c>
      <c r="G9" s="23">
        <v>851982</v>
      </c>
      <c r="H9" s="23"/>
      <c r="I9" s="23">
        <v>746827</v>
      </c>
      <c r="J9" s="23">
        <v>885434</v>
      </c>
      <c r="K9" s="23"/>
      <c r="L9" s="23">
        <v>1063665</v>
      </c>
      <c r="M9" s="23">
        <v>1157964</v>
      </c>
    </row>
    <row r="10" spans="1:13" x14ac:dyDescent="0.35">
      <c r="A10" s="10" t="s">
        <v>109</v>
      </c>
      <c r="B10" s="8">
        <f t="shared" si="0"/>
        <v>58.593094975060765</v>
      </c>
      <c r="C10" s="8">
        <f t="shared" si="1"/>
        <v>76.863857599585316</v>
      </c>
      <c r="D10" s="11">
        <f>(L10/M10)*100</f>
        <v>98.115800792169168</v>
      </c>
      <c r="F10" s="23">
        <v>331162815173</v>
      </c>
      <c r="G10" s="23">
        <v>565190856216</v>
      </c>
      <c r="H10" s="23"/>
      <c r="I10" s="23">
        <v>650796429735</v>
      </c>
      <c r="J10" s="23">
        <v>846687181803</v>
      </c>
      <c r="K10" s="23"/>
      <c r="L10" s="23">
        <v>232322877766</v>
      </c>
      <c r="M10" s="23">
        <v>236784366932</v>
      </c>
    </row>
    <row r="11" spans="1:13" x14ac:dyDescent="0.35">
      <c r="A11" s="10" t="s">
        <v>111</v>
      </c>
      <c r="B11" s="8">
        <f t="shared" si="0"/>
        <v>97.252714306792114</v>
      </c>
      <c r="C11" s="8">
        <f t="shared" si="1"/>
        <v>99.711685874034472</v>
      </c>
      <c r="D11" s="11">
        <f>(L11/M11)*100</f>
        <v>0.66071565416933464</v>
      </c>
      <c r="F11" s="23">
        <v>122437010846</v>
      </c>
      <c r="G11" s="23">
        <v>125895726118</v>
      </c>
      <c r="H11" s="23"/>
      <c r="I11" s="23">
        <v>189074877305</v>
      </c>
      <c r="J11" s="23">
        <v>189621583115</v>
      </c>
      <c r="K11" s="23"/>
      <c r="L11" s="23">
        <v>452574655</v>
      </c>
      <c r="M11" s="23">
        <v>68497643751</v>
      </c>
    </row>
    <row r="12" spans="1:13" x14ac:dyDescent="0.35">
      <c r="A12" s="10" t="s">
        <v>15</v>
      </c>
      <c r="B12" s="8">
        <f t="shared" si="0"/>
        <v>0.54771678784278277</v>
      </c>
      <c r="C12" s="8">
        <f t="shared" si="1"/>
        <v>0.59078113970612822</v>
      </c>
      <c r="D12" s="11">
        <f>(L12/M12)*100</f>
        <v>3.1449166792980625</v>
      </c>
      <c r="F12" s="23">
        <v>9828</v>
      </c>
      <c r="G12" s="23">
        <v>1794358</v>
      </c>
      <c r="H12" s="23"/>
      <c r="I12" s="23">
        <v>12370</v>
      </c>
      <c r="J12" s="23">
        <v>2093838</v>
      </c>
      <c r="K12" s="23"/>
      <c r="L12" s="23">
        <v>57472</v>
      </c>
      <c r="M12" s="23">
        <v>1827457</v>
      </c>
    </row>
    <row r="13" spans="1:13" x14ac:dyDescent="0.35">
      <c r="A13" s="10" t="s">
        <v>133</v>
      </c>
      <c r="B13" s="8">
        <f t="shared" si="0"/>
        <v>6.4864741607877026</v>
      </c>
      <c r="C13" s="8">
        <f t="shared" si="1"/>
        <v>5.2052014034670071</v>
      </c>
      <c r="D13" s="11">
        <f t="shared" ref="D13:D30" si="3">(L13/M13)*100</f>
        <v>4.6838403016649304</v>
      </c>
      <c r="F13" s="23">
        <v>30383467</v>
      </c>
      <c r="G13" s="23">
        <v>468412673</v>
      </c>
      <c r="H13" s="23"/>
      <c r="I13" s="23">
        <v>28963497</v>
      </c>
      <c r="J13" s="23">
        <v>556433743</v>
      </c>
      <c r="K13" s="23"/>
      <c r="L13" s="23">
        <v>32607467</v>
      </c>
      <c r="M13" s="23">
        <v>696169487</v>
      </c>
    </row>
    <row r="14" spans="1:13" x14ac:dyDescent="0.35">
      <c r="A14" s="10" t="s">
        <v>32</v>
      </c>
      <c r="B14" s="8">
        <f t="shared" si="0"/>
        <v>0.81499613791870384</v>
      </c>
      <c r="C14" s="8">
        <f t="shared" si="1"/>
        <v>0.2642999831545218</v>
      </c>
      <c r="D14" s="11">
        <f t="shared" si="3"/>
        <v>0.46055089044256459</v>
      </c>
      <c r="F14" s="23">
        <v>684677718</v>
      </c>
      <c r="G14" s="23">
        <v>84009934053</v>
      </c>
      <c r="H14" s="23"/>
      <c r="I14" s="23">
        <v>198610410</v>
      </c>
      <c r="J14" s="23">
        <v>75145827718</v>
      </c>
      <c r="K14" s="23"/>
      <c r="L14" s="23">
        <v>319390818</v>
      </c>
      <c r="M14" s="23">
        <v>69349734118</v>
      </c>
    </row>
    <row r="15" spans="1:13" x14ac:dyDescent="0.35">
      <c r="A15" s="10" t="s">
        <v>119</v>
      </c>
      <c r="B15" s="8">
        <f t="shared" si="0"/>
        <v>7.8237391652618031</v>
      </c>
      <c r="C15" s="8">
        <f t="shared" si="1"/>
        <v>9.0842723771968874</v>
      </c>
      <c r="D15" s="11">
        <f t="shared" si="3"/>
        <v>7.6371506766058861</v>
      </c>
      <c r="F15" s="23">
        <v>52716292757</v>
      </c>
      <c r="G15" s="23">
        <v>673799210882</v>
      </c>
      <c r="H15" s="23"/>
      <c r="I15" s="23">
        <v>73660985484</v>
      </c>
      <c r="J15" s="23">
        <v>810862801394</v>
      </c>
      <c r="K15" s="23"/>
      <c r="L15" s="23">
        <v>62670656559</v>
      </c>
      <c r="M15" s="23">
        <v>820602593988</v>
      </c>
    </row>
    <row r="16" spans="1:13" x14ac:dyDescent="0.35">
      <c r="A16" s="10" t="s">
        <v>143</v>
      </c>
      <c r="B16" s="8">
        <f t="shared" si="0"/>
        <v>7.0863105317650108</v>
      </c>
      <c r="C16" s="8">
        <f t="shared" si="1"/>
        <v>0.64275480911284133</v>
      </c>
      <c r="D16" s="11">
        <f t="shared" si="3"/>
        <v>0.91170309620802625</v>
      </c>
      <c r="F16" s="23">
        <v>205262</v>
      </c>
      <c r="G16" s="23">
        <v>2896599</v>
      </c>
      <c r="H16" s="23"/>
      <c r="I16" s="23">
        <v>102133</v>
      </c>
      <c r="J16" s="23">
        <v>15889885</v>
      </c>
      <c r="K16" s="23"/>
      <c r="L16" s="23">
        <v>136660</v>
      </c>
      <c r="M16" s="23">
        <v>14989529</v>
      </c>
    </row>
    <row r="17" spans="1:13" x14ac:dyDescent="0.35">
      <c r="A17" s="10" t="s">
        <v>114</v>
      </c>
      <c r="B17" s="8">
        <f t="shared" si="0"/>
        <v>48.788555811503798</v>
      </c>
      <c r="C17" s="8">
        <f t="shared" si="1"/>
        <v>46.594653912113785</v>
      </c>
      <c r="D17" s="11">
        <f t="shared" si="3"/>
        <v>44.674265404002547</v>
      </c>
      <c r="F17" s="23">
        <v>3334347</v>
      </c>
      <c r="G17" s="23">
        <v>6834281</v>
      </c>
      <c r="H17" s="23"/>
      <c r="I17" s="23">
        <v>3367938</v>
      </c>
      <c r="J17" s="23">
        <v>7228164</v>
      </c>
      <c r="K17" s="23"/>
      <c r="L17" s="23">
        <v>3361474</v>
      </c>
      <c r="M17" s="23">
        <v>7524408</v>
      </c>
    </row>
    <row r="18" spans="1:13" x14ac:dyDescent="0.35">
      <c r="A18" s="10" t="s">
        <v>39</v>
      </c>
      <c r="B18" s="8">
        <f t="shared" si="0"/>
        <v>78.670339789202487</v>
      </c>
      <c r="C18" s="8">
        <f t="shared" si="1"/>
        <v>88.556922041697021</v>
      </c>
      <c r="D18" s="11">
        <f t="shared" si="3"/>
        <v>16.621013544844683</v>
      </c>
      <c r="F18" s="23">
        <v>57218503766</v>
      </c>
      <c r="G18" s="23">
        <v>72731990124</v>
      </c>
      <c r="H18" s="23"/>
      <c r="I18" s="23">
        <v>58431210281</v>
      </c>
      <c r="J18" s="23">
        <v>65981527964</v>
      </c>
      <c r="K18" s="23"/>
      <c r="L18" s="23">
        <v>23990852853</v>
      </c>
      <c r="M18" s="23">
        <v>144340492764</v>
      </c>
    </row>
    <row r="19" spans="1:13" x14ac:dyDescent="0.35">
      <c r="A19" s="10" t="s">
        <v>22</v>
      </c>
      <c r="B19" s="8">
        <f t="shared" si="0"/>
        <v>0.65577965212065525</v>
      </c>
      <c r="C19" s="8">
        <f t="shared" si="1"/>
        <v>1.0544104561661627</v>
      </c>
      <c r="D19" s="11">
        <f t="shared" si="3"/>
        <v>0.55651808575955242</v>
      </c>
      <c r="F19" s="23">
        <v>2460755801</v>
      </c>
      <c r="G19" s="23">
        <v>375241255663</v>
      </c>
      <c r="H19" s="23"/>
      <c r="I19" s="23">
        <v>5109208867</v>
      </c>
      <c r="J19" s="23">
        <v>484555975059</v>
      </c>
      <c r="K19" s="23"/>
      <c r="L19" s="23">
        <v>2906884820</v>
      </c>
      <c r="M19" s="23">
        <v>522334295036</v>
      </c>
    </row>
    <row r="20" spans="1:13" x14ac:dyDescent="0.35">
      <c r="A20" s="10" t="s">
        <v>35</v>
      </c>
      <c r="B20" s="8">
        <f t="shared" si="0"/>
        <v>22.101552980602101</v>
      </c>
      <c r="C20" s="8">
        <f t="shared" si="1"/>
        <v>25.231070666351503</v>
      </c>
      <c r="D20" s="11">
        <f t="shared" si="3"/>
        <v>26.504515050583606</v>
      </c>
      <c r="F20" s="23">
        <v>31672498374</v>
      </c>
      <c r="G20" s="23">
        <v>143304402192</v>
      </c>
      <c r="H20" s="23"/>
      <c r="I20" s="23">
        <v>27570507109</v>
      </c>
      <c r="J20" s="23">
        <v>109272045858</v>
      </c>
      <c r="K20" s="23"/>
      <c r="L20" s="23">
        <v>25083750606</v>
      </c>
      <c r="M20" s="23">
        <v>94639538049</v>
      </c>
    </row>
    <row r="21" spans="1:13" x14ac:dyDescent="0.35">
      <c r="A21" s="10" t="s">
        <v>122</v>
      </c>
      <c r="B21" s="8">
        <f t="shared" si="0"/>
        <v>16.491323116878085</v>
      </c>
      <c r="C21" s="8">
        <f t="shared" si="1"/>
        <v>16.387354126260757</v>
      </c>
      <c r="D21" s="11">
        <f t="shared" si="3"/>
        <v>13.265114134194144</v>
      </c>
      <c r="F21" s="23">
        <v>1395975</v>
      </c>
      <c r="G21" s="23">
        <v>8464906</v>
      </c>
      <c r="H21" s="23"/>
      <c r="I21" s="23">
        <v>1475001</v>
      </c>
      <c r="J21" s="23">
        <v>9000849</v>
      </c>
      <c r="K21" s="23"/>
      <c r="L21" s="23">
        <v>1150616</v>
      </c>
      <c r="M21" s="23">
        <v>8674000</v>
      </c>
    </row>
    <row r="22" spans="1:13" x14ac:dyDescent="0.35">
      <c r="A22" s="10" t="s">
        <v>104</v>
      </c>
      <c r="B22" s="8">
        <f t="shared" si="0"/>
        <v>9.0603148158814157</v>
      </c>
      <c r="C22" s="8">
        <f t="shared" si="1"/>
        <v>8.0941529529883365</v>
      </c>
      <c r="D22" s="11">
        <f t="shared" si="3"/>
        <v>9.7025852654335463</v>
      </c>
      <c r="F22" s="23">
        <v>51204183109</v>
      </c>
      <c r="G22" s="23">
        <v>565147946286</v>
      </c>
      <c r="H22" s="23"/>
      <c r="I22" s="23">
        <v>54057548707</v>
      </c>
      <c r="J22" s="23">
        <v>667859243839</v>
      </c>
      <c r="K22" s="23"/>
      <c r="L22" s="23">
        <v>57597162579</v>
      </c>
      <c r="M22" s="23">
        <v>593626966456</v>
      </c>
    </row>
    <row r="23" spans="1:13" x14ac:dyDescent="0.35">
      <c r="A23" s="10" t="s">
        <v>8</v>
      </c>
      <c r="B23" s="8">
        <f t="shared" si="0"/>
        <v>0.4845441716793023</v>
      </c>
      <c r="C23" s="8">
        <f t="shared" si="1"/>
        <v>0.2439219643332545</v>
      </c>
      <c r="D23" s="11">
        <f t="shared" si="3"/>
        <v>1.0645083823528885</v>
      </c>
      <c r="F23" s="23">
        <v>12684</v>
      </c>
      <c r="G23" s="23">
        <v>2617718</v>
      </c>
      <c r="H23" s="23"/>
      <c r="I23" s="23">
        <v>6551</v>
      </c>
      <c r="J23" s="23">
        <v>2685695</v>
      </c>
      <c r="K23" s="23"/>
      <c r="L23" s="23">
        <v>29655</v>
      </c>
      <c r="M23" s="23">
        <v>2785793</v>
      </c>
    </row>
    <row r="24" spans="1:13" x14ac:dyDescent="0.35">
      <c r="A24" s="10" t="s">
        <v>59</v>
      </c>
      <c r="B24" s="8">
        <f t="shared" si="0"/>
        <v>3.7945479934430213</v>
      </c>
      <c r="C24" s="8">
        <f t="shared" si="1"/>
        <v>4.0364473478046019</v>
      </c>
      <c r="D24" s="11">
        <f t="shared" si="3"/>
        <v>2.8502379745409487</v>
      </c>
      <c r="F24" s="23">
        <v>38750</v>
      </c>
      <c r="G24" s="23">
        <v>1021202</v>
      </c>
      <c r="H24" s="23"/>
      <c r="I24" s="23">
        <v>46886</v>
      </c>
      <c r="J24" s="23">
        <v>1161566</v>
      </c>
      <c r="K24" s="23"/>
      <c r="L24" s="23">
        <v>32386</v>
      </c>
      <c r="M24" s="23">
        <v>1136256</v>
      </c>
    </row>
    <row r="25" spans="1:13" x14ac:dyDescent="0.35">
      <c r="A25" s="10" t="s">
        <v>14</v>
      </c>
      <c r="B25" s="8">
        <f t="shared" si="0"/>
        <v>1.0547896864825423</v>
      </c>
      <c r="C25" s="8">
        <f t="shared" si="1"/>
        <v>0.76023783072609208</v>
      </c>
      <c r="D25" s="11">
        <f t="shared" si="3"/>
        <v>0.53237773991224235</v>
      </c>
      <c r="F25" s="23">
        <v>25616</v>
      </c>
      <c r="G25" s="23">
        <v>2428541</v>
      </c>
      <c r="H25" s="23"/>
      <c r="I25" s="23">
        <v>18976</v>
      </c>
      <c r="J25" s="23">
        <v>2496061</v>
      </c>
      <c r="K25" s="23"/>
      <c r="L25" s="23">
        <v>13766</v>
      </c>
      <c r="M25" s="23">
        <v>2585758</v>
      </c>
    </row>
    <row r="26" spans="1:13" x14ac:dyDescent="0.35">
      <c r="A26" s="10" t="s">
        <v>94</v>
      </c>
      <c r="B26" s="8">
        <f t="shared" si="0"/>
        <v>1.1316677827004296</v>
      </c>
      <c r="C26" s="8">
        <f t="shared" si="1"/>
        <v>0.25976335490399644</v>
      </c>
      <c r="D26" s="11">
        <f t="shared" si="3"/>
        <v>3.2700756103653035E-2</v>
      </c>
      <c r="F26" s="23">
        <v>5514009991</v>
      </c>
      <c r="G26" s="23">
        <v>487246352268</v>
      </c>
      <c r="H26" s="23"/>
      <c r="I26" s="23">
        <v>1904784420</v>
      </c>
      <c r="J26" s="23">
        <v>733276801381</v>
      </c>
      <c r="K26" s="23"/>
      <c r="L26" s="23">
        <v>226617600</v>
      </c>
      <c r="M26" s="23">
        <v>693004159542</v>
      </c>
    </row>
    <row r="27" spans="1:13" x14ac:dyDescent="0.35">
      <c r="A27" s="10" t="s">
        <v>123</v>
      </c>
      <c r="B27" s="8">
        <f t="shared" si="0"/>
        <v>35.088899203145488</v>
      </c>
      <c r="C27" s="8">
        <f t="shared" si="1"/>
        <v>43.213533142582619</v>
      </c>
      <c r="D27" s="11">
        <f t="shared" si="3"/>
        <v>77.771786948935443</v>
      </c>
      <c r="F27" s="23">
        <v>47416195574</v>
      </c>
      <c r="G27" s="23">
        <v>135131613276</v>
      </c>
      <c r="H27" s="23"/>
      <c r="I27" s="23">
        <v>58455448517</v>
      </c>
      <c r="J27" s="23">
        <v>135271162217</v>
      </c>
      <c r="K27" s="23"/>
      <c r="L27" s="23">
        <v>105909764492</v>
      </c>
      <c r="M27" s="23">
        <v>136180186475</v>
      </c>
    </row>
    <row r="28" spans="1:13" x14ac:dyDescent="0.35">
      <c r="A28" s="10" t="s">
        <v>136</v>
      </c>
      <c r="B28" s="8">
        <f t="shared" si="0"/>
        <v>1.0447807748826947</v>
      </c>
      <c r="C28" s="8">
        <f t="shared" si="1"/>
        <v>0.90968919890823641</v>
      </c>
      <c r="D28" s="11">
        <f t="shared" si="3"/>
        <v>1.0759451688518422</v>
      </c>
      <c r="F28" s="23">
        <v>37038968908</v>
      </c>
      <c r="G28" s="23">
        <v>3545142655612</v>
      </c>
      <c r="H28" s="23"/>
      <c r="I28" s="23">
        <v>43553624672</v>
      </c>
      <c r="J28" s="23">
        <v>4787747807083</v>
      </c>
      <c r="K28" s="23"/>
      <c r="L28" s="23">
        <v>51862073259</v>
      </c>
      <c r="M28" s="23">
        <v>4820140910558</v>
      </c>
    </row>
    <row r="29" spans="1:13" x14ac:dyDescent="0.35">
      <c r="A29" s="10" t="s">
        <v>17</v>
      </c>
      <c r="B29" s="8">
        <f t="shared" si="0"/>
        <v>3.2672798955265958</v>
      </c>
      <c r="C29" s="8">
        <f t="shared" si="1"/>
        <v>3.9645203022473257</v>
      </c>
      <c r="D29" s="11">
        <f t="shared" si="3"/>
        <v>2.6907757340873095</v>
      </c>
      <c r="F29" s="23">
        <v>16503157</v>
      </c>
      <c r="G29" s="23">
        <v>505103864</v>
      </c>
      <c r="H29" s="23"/>
      <c r="I29" s="23">
        <v>20834639</v>
      </c>
      <c r="J29" s="23">
        <v>525527363</v>
      </c>
      <c r="K29" s="23"/>
      <c r="L29" s="23">
        <v>18332504</v>
      </c>
      <c r="M29" s="23">
        <v>681309251</v>
      </c>
    </row>
    <row r="30" spans="1:13" x14ac:dyDescent="0.35">
      <c r="A30" s="10" t="s">
        <v>137</v>
      </c>
      <c r="B30" s="8">
        <f t="shared" si="0"/>
        <v>4.1088851454841452E-2</v>
      </c>
      <c r="C30" s="8">
        <f t="shared" si="1"/>
        <v>5.5407930858739655E-3</v>
      </c>
      <c r="D30" s="11">
        <f t="shared" si="3"/>
        <v>0</v>
      </c>
      <c r="F30" s="23">
        <v>93843</v>
      </c>
      <c r="G30" s="23">
        <v>228390419</v>
      </c>
      <c r="H30" s="23"/>
      <c r="I30" s="23">
        <v>8823</v>
      </c>
      <c r="J30" s="23">
        <v>159237132</v>
      </c>
      <c r="K30" s="23"/>
      <c r="L30" s="23">
        <v>0</v>
      </c>
      <c r="M30" s="23">
        <v>108450439</v>
      </c>
    </row>
    <row r="31" spans="1:13" x14ac:dyDescent="0.35">
      <c r="A31" s="10" t="s">
        <v>124</v>
      </c>
      <c r="B31" s="8">
        <f t="shared" ref="B31:B51" si="4">(F31/G31)*100</f>
        <v>0.42132570269046987</v>
      </c>
      <c r="C31" s="8">
        <f t="shared" ref="C31:C51" si="5">(I31/J31)*100</f>
        <v>0.28214267335217263</v>
      </c>
      <c r="D31" s="11">
        <f>(L31/M31)*100</f>
        <v>0.17004558491171159</v>
      </c>
      <c r="F31" s="23">
        <v>1387</v>
      </c>
      <c r="G31" s="23">
        <v>329199</v>
      </c>
      <c r="H31" s="23"/>
      <c r="I31" s="23">
        <v>1261</v>
      </c>
      <c r="J31" s="23">
        <v>446937</v>
      </c>
      <c r="K31" s="23"/>
      <c r="L31" s="23">
        <v>1018</v>
      </c>
      <c r="M31" s="23">
        <v>598663</v>
      </c>
    </row>
    <row r="32" spans="1:13" x14ac:dyDescent="0.35">
      <c r="A32" s="10" t="s">
        <v>49</v>
      </c>
      <c r="B32" s="8">
        <f t="shared" si="4"/>
        <v>3.1512630400750981</v>
      </c>
      <c r="C32" s="8">
        <f t="shared" si="5"/>
        <v>4.0785382438260687</v>
      </c>
      <c r="D32" s="11">
        <f>(L32/M32)*100</f>
        <v>0.37673427367612589</v>
      </c>
      <c r="F32" s="23">
        <v>23190483</v>
      </c>
      <c r="G32" s="23">
        <v>735910735</v>
      </c>
      <c r="H32" s="23"/>
      <c r="I32" s="23">
        <v>30217206</v>
      </c>
      <c r="J32" s="23">
        <v>740883233</v>
      </c>
      <c r="K32" s="23"/>
      <c r="L32" s="23">
        <v>2761068</v>
      </c>
      <c r="M32" s="23">
        <v>732895357</v>
      </c>
    </row>
    <row r="33" spans="1:15" x14ac:dyDescent="0.35">
      <c r="A33" s="10" t="s">
        <v>125</v>
      </c>
      <c r="B33" s="8">
        <f t="shared" si="4"/>
        <v>91.339273109468465</v>
      </c>
      <c r="C33" s="8">
        <f t="shared" si="5"/>
        <v>92.89543113088132</v>
      </c>
      <c r="D33" s="11">
        <f t="shared" ref="D33:D40" si="6">(L33/M33)*100</f>
        <v>94.372774916149254</v>
      </c>
      <c r="F33" s="23">
        <v>5552851482405</v>
      </c>
      <c r="G33" s="23">
        <v>6079369030833</v>
      </c>
      <c r="H33" s="23"/>
      <c r="I33" s="23">
        <v>6135528728699</v>
      </c>
      <c r="J33" s="23">
        <v>6604769097906</v>
      </c>
      <c r="K33" s="23"/>
      <c r="L33" s="23">
        <v>5848243953678</v>
      </c>
      <c r="M33" s="23">
        <v>6196960891395</v>
      </c>
    </row>
    <row r="34" spans="1:15" x14ac:dyDescent="0.35">
      <c r="A34" s="10" t="s">
        <v>26</v>
      </c>
      <c r="B34" s="8">
        <f t="shared" si="4"/>
        <v>11.793663069954793</v>
      </c>
      <c r="C34" s="8">
        <f t="shared" si="5"/>
        <v>8.5913274233570522</v>
      </c>
      <c r="D34" s="11">
        <f t="shared" si="6"/>
        <v>6.7602154148815359</v>
      </c>
      <c r="F34" s="23">
        <v>38937027</v>
      </c>
      <c r="G34" s="23">
        <v>330152106</v>
      </c>
      <c r="H34" s="23"/>
      <c r="I34" s="23">
        <v>29473876</v>
      </c>
      <c r="J34" s="23">
        <v>343065449</v>
      </c>
      <c r="K34" s="23"/>
      <c r="L34" s="23">
        <v>24752981</v>
      </c>
      <c r="M34" s="23">
        <v>366156690</v>
      </c>
    </row>
    <row r="35" spans="1:15" x14ac:dyDescent="0.35">
      <c r="A35" s="10" t="s">
        <v>138</v>
      </c>
      <c r="B35" s="8">
        <f t="shared" si="4"/>
        <v>93.563374756432111</v>
      </c>
      <c r="C35" s="8">
        <f t="shared" si="5"/>
        <v>93.159185666928821</v>
      </c>
      <c r="D35" s="11">
        <f t="shared" si="6"/>
        <v>85.919647719905257</v>
      </c>
      <c r="F35" s="23">
        <v>410932187</v>
      </c>
      <c r="G35" s="23">
        <v>439201972</v>
      </c>
      <c r="H35" s="23"/>
      <c r="I35" s="23">
        <v>419760142</v>
      </c>
      <c r="J35" s="23">
        <v>450583739</v>
      </c>
      <c r="K35" s="23"/>
      <c r="L35" s="23">
        <v>449697091</v>
      </c>
      <c r="M35" s="23">
        <v>523392615</v>
      </c>
    </row>
    <row r="36" spans="1:15" x14ac:dyDescent="0.35">
      <c r="A36" s="10" t="s">
        <v>129</v>
      </c>
      <c r="B36" s="8">
        <f t="shared" si="4"/>
        <v>48.082102151859239</v>
      </c>
      <c r="C36" s="8">
        <f t="shared" si="5"/>
        <v>48.674318858266247</v>
      </c>
      <c r="D36" s="11">
        <f t="shared" si="6"/>
        <v>48.833737935409467</v>
      </c>
      <c r="F36" s="23">
        <v>185850582845</v>
      </c>
      <c r="G36" s="23">
        <v>386527573728</v>
      </c>
      <c r="H36" s="23"/>
      <c r="I36" s="23">
        <v>239881553735</v>
      </c>
      <c r="J36" s="23">
        <v>492829811206</v>
      </c>
      <c r="K36" s="23"/>
      <c r="L36" s="23">
        <v>230433185621</v>
      </c>
      <c r="M36" s="23">
        <v>471872920983</v>
      </c>
    </row>
    <row r="37" spans="1:15" x14ac:dyDescent="0.35">
      <c r="A37" s="10" t="s">
        <v>95</v>
      </c>
      <c r="B37" s="8">
        <f t="shared" si="4"/>
        <v>13.030922964055188</v>
      </c>
      <c r="C37" s="8">
        <f t="shared" si="5"/>
        <v>42.272808111629708</v>
      </c>
      <c r="D37" s="11">
        <f t="shared" si="6"/>
        <v>63.241966900999188</v>
      </c>
      <c r="F37" s="23">
        <v>35354748656</v>
      </c>
      <c r="G37" s="23">
        <v>271314232718</v>
      </c>
      <c r="H37" s="23"/>
      <c r="I37" s="23">
        <v>241620790018</v>
      </c>
      <c r="J37" s="23">
        <v>571574969375</v>
      </c>
      <c r="K37" s="23"/>
      <c r="L37" s="23">
        <v>304316137182</v>
      </c>
      <c r="M37" s="23">
        <v>481193346909</v>
      </c>
    </row>
    <row r="38" spans="1:15" x14ac:dyDescent="0.35">
      <c r="A38" s="10" t="s">
        <v>140</v>
      </c>
      <c r="B38" s="8">
        <f t="shared" si="4"/>
        <v>43.63384251000614</v>
      </c>
      <c r="C38" s="8">
        <f t="shared" si="5"/>
        <v>50.448523603754303</v>
      </c>
      <c r="D38" s="11">
        <f t="shared" si="6"/>
        <v>56.995830634715027</v>
      </c>
      <c r="F38" s="23">
        <v>291077</v>
      </c>
      <c r="G38" s="23">
        <v>667090</v>
      </c>
      <c r="H38" s="23"/>
      <c r="I38" s="23">
        <v>347441</v>
      </c>
      <c r="J38" s="23">
        <v>688704</v>
      </c>
      <c r="K38" s="23"/>
      <c r="L38" s="23">
        <v>450568</v>
      </c>
      <c r="M38" s="23">
        <v>790528</v>
      </c>
    </row>
    <row r="39" spans="1:15" x14ac:dyDescent="0.35">
      <c r="A39" s="10" t="s">
        <v>130</v>
      </c>
      <c r="B39" s="8">
        <f t="shared" si="4"/>
        <v>1.5444964099887084</v>
      </c>
      <c r="C39" s="8">
        <f t="shared" si="5"/>
        <v>0.60373091362129117</v>
      </c>
      <c r="D39" s="11">
        <f t="shared" si="6"/>
        <v>0.1178543969361355</v>
      </c>
      <c r="F39" s="23">
        <v>7086068357</v>
      </c>
      <c r="G39" s="23">
        <v>458794744434</v>
      </c>
      <c r="H39" s="23"/>
      <c r="I39" s="23">
        <v>2759119056</v>
      </c>
      <c r="J39" s="23">
        <v>457011392617</v>
      </c>
      <c r="K39" s="23"/>
      <c r="L39" s="23">
        <v>295957638</v>
      </c>
      <c r="M39" s="23">
        <v>251121422445</v>
      </c>
    </row>
    <row r="40" spans="1:15" x14ac:dyDescent="0.35">
      <c r="A40" s="10" t="s">
        <v>131</v>
      </c>
      <c r="B40" s="8">
        <f t="shared" si="4"/>
        <v>2.129939799978013</v>
      </c>
      <c r="C40" s="8">
        <f t="shared" si="5"/>
        <v>0.27615090253620317</v>
      </c>
      <c r="D40" s="11">
        <f t="shared" si="6"/>
        <v>0.23753934633803314</v>
      </c>
      <c r="F40" s="23">
        <v>3431959258</v>
      </c>
      <c r="G40" s="23">
        <v>161129401781</v>
      </c>
      <c r="H40" s="23"/>
      <c r="I40" s="23">
        <v>508647801</v>
      </c>
      <c r="J40" s="23">
        <v>184191974869</v>
      </c>
      <c r="K40" s="23"/>
      <c r="L40" s="23">
        <v>449386907</v>
      </c>
      <c r="M40" s="23">
        <v>189184197872</v>
      </c>
    </row>
    <row r="41" spans="1:15" x14ac:dyDescent="0.35">
      <c r="A41" s="10" t="s">
        <v>10</v>
      </c>
      <c r="B41" s="8">
        <f t="shared" si="4"/>
        <v>8.9952868892741744</v>
      </c>
      <c r="C41" s="8">
        <f t="shared" si="5"/>
        <v>3.7538588516909326</v>
      </c>
      <c r="D41" s="11">
        <f>(L41/M41)*100</f>
        <v>72.809706662427303</v>
      </c>
      <c r="F41" s="23">
        <v>16445777</v>
      </c>
      <c r="G41" s="23">
        <v>182826598</v>
      </c>
      <c r="H41" s="23"/>
      <c r="I41" s="23">
        <v>8417530</v>
      </c>
      <c r="J41" s="23">
        <v>224236721</v>
      </c>
      <c r="K41" s="23"/>
      <c r="L41" s="23">
        <v>336458042</v>
      </c>
      <c r="M41" s="23">
        <v>462106026</v>
      </c>
    </row>
    <row r="42" spans="1:15" x14ac:dyDescent="0.35">
      <c r="A42" s="10" t="s">
        <v>9</v>
      </c>
      <c r="B42" s="8">
        <f t="shared" si="4"/>
        <v>90.139630740432523</v>
      </c>
      <c r="C42" s="8">
        <f t="shared" si="5"/>
        <v>85.93204163152835</v>
      </c>
      <c r="D42" s="11">
        <f>(L42/M42)*100</f>
        <v>89.55579293631402</v>
      </c>
      <c r="F42" s="23">
        <v>3128112</v>
      </c>
      <c r="G42" s="23">
        <v>3470296</v>
      </c>
      <c r="H42" s="23"/>
      <c r="I42" s="23">
        <v>2476106</v>
      </c>
      <c r="J42" s="23">
        <v>2881470</v>
      </c>
      <c r="K42" s="23"/>
      <c r="L42" s="23">
        <v>3588223</v>
      </c>
      <c r="M42" s="23">
        <v>4006690</v>
      </c>
    </row>
    <row r="43" spans="1:15" x14ac:dyDescent="0.35">
      <c r="A43" s="10" t="s">
        <v>12</v>
      </c>
      <c r="B43" s="8">
        <f t="shared" si="4"/>
        <v>18.218779883643371</v>
      </c>
      <c r="C43" s="8">
        <f t="shared" si="5"/>
        <v>14.987018804465707</v>
      </c>
      <c r="D43" s="11">
        <f>(L43/M43)*100</f>
        <v>12.245728098053114</v>
      </c>
      <c r="F43" s="23">
        <v>1102146</v>
      </c>
      <c r="G43" s="23">
        <v>6049505</v>
      </c>
      <c r="H43" s="23"/>
      <c r="I43" s="23">
        <v>881936</v>
      </c>
      <c r="J43" s="23">
        <v>5884666</v>
      </c>
      <c r="K43" s="23"/>
      <c r="L43" s="23">
        <v>767676</v>
      </c>
      <c r="M43" s="23">
        <v>6268929</v>
      </c>
    </row>
    <row r="44" spans="1:15" x14ac:dyDescent="0.35">
      <c r="A44" s="10" t="s">
        <v>107</v>
      </c>
      <c r="B44" s="8">
        <f t="shared" si="4"/>
        <v>2.2968386791867772</v>
      </c>
      <c r="C44" s="8">
        <f t="shared" si="5"/>
        <v>2.7583375344805949</v>
      </c>
      <c r="D44" s="11">
        <f>(L44/M44)*100</f>
        <v>2.7486069881801996</v>
      </c>
      <c r="F44" s="23">
        <v>21481</v>
      </c>
      <c r="G44" s="23">
        <v>935242</v>
      </c>
      <c r="H44" s="23"/>
      <c r="I44" s="23">
        <v>25059</v>
      </c>
      <c r="J44" s="23">
        <v>908482</v>
      </c>
      <c r="K44" s="23"/>
      <c r="L44" s="23">
        <v>29898</v>
      </c>
      <c r="M44" s="23">
        <v>1087751</v>
      </c>
      <c r="O44" s="23"/>
    </row>
    <row r="45" spans="1:15" x14ac:dyDescent="0.35">
      <c r="A45" s="10" t="s">
        <v>36</v>
      </c>
      <c r="B45" s="8">
        <f t="shared" si="4"/>
        <v>0.44038554812292779</v>
      </c>
      <c r="C45" s="8">
        <f t="shared" si="5"/>
        <v>0.10737152803308173</v>
      </c>
      <c r="D45" s="11">
        <f>(L45/M45)*100</f>
        <v>0.29007759953492762</v>
      </c>
      <c r="F45" s="23">
        <v>540222</v>
      </c>
      <c r="G45" s="23">
        <v>122670238</v>
      </c>
      <c r="H45" s="23"/>
      <c r="I45" s="23">
        <v>194350</v>
      </c>
      <c r="J45" s="23">
        <v>181007017</v>
      </c>
      <c r="K45" s="23"/>
      <c r="L45" s="23">
        <v>534528</v>
      </c>
      <c r="M45" s="23">
        <v>184270692</v>
      </c>
    </row>
    <row r="46" spans="1:15" x14ac:dyDescent="0.35">
      <c r="A46" s="10" t="s">
        <v>132</v>
      </c>
      <c r="B46" s="8">
        <f t="shared" si="4"/>
        <v>56.71714724349529</v>
      </c>
      <c r="C46" s="8">
        <f t="shared" si="5"/>
        <v>57.949234638864411</v>
      </c>
      <c r="D46" s="11">
        <f t="shared" ref="D46:D51" si="7">(L46/M46)*100</f>
        <v>54.297706065687187</v>
      </c>
      <c r="F46" s="23">
        <v>295565013714</v>
      </c>
      <c r="G46" s="23">
        <v>521121086089</v>
      </c>
      <c r="H46" s="23"/>
      <c r="I46" s="23">
        <v>295369538109</v>
      </c>
      <c r="J46" s="23">
        <v>509703950276</v>
      </c>
      <c r="K46" s="23"/>
      <c r="L46" s="23">
        <v>247820758443</v>
      </c>
      <c r="M46" s="23">
        <v>456411101683</v>
      </c>
      <c r="O46" s="23"/>
    </row>
    <row r="47" spans="1:15" x14ac:dyDescent="0.35">
      <c r="A47" s="10" t="s">
        <v>48</v>
      </c>
      <c r="B47" s="8">
        <f t="shared" si="4"/>
        <v>96.520290427118908</v>
      </c>
      <c r="C47" s="8">
        <f t="shared" si="5"/>
        <v>97.308336596754614</v>
      </c>
      <c r="D47" s="11">
        <f t="shared" si="7"/>
        <v>96.960852144146244</v>
      </c>
      <c r="F47" s="23">
        <v>456363183437</v>
      </c>
      <c r="G47" s="23">
        <v>472815800095</v>
      </c>
      <c r="H47" s="23"/>
      <c r="I47" s="23">
        <v>467206368099</v>
      </c>
      <c r="J47" s="23">
        <v>480129847492</v>
      </c>
      <c r="K47" s="23"/>
      <c r="L47" s="23">
        <v>490320131058</v>
      </c>
      <c r="M47" s="23">
        <v>505688760170</v>
      </c>
    </row>
    <row r="48" spans="1:15" x14ac:dyDescent="0.35">
      <c r="A48" s="10" t="s">
        <v>86</v>
      </c>
      <c r="B48" s="8">
        <f t="shared" si="4"/>
        <v>13.633478798775785</v>
      </c>
      <c r="C48" s="8">
        <f t="shared" si="5"/>
        <v>5.2783577821929679</v>
      </c>
      <c r="D48" s="11">
        <f t="shared" si="7"/>
        <v>16.271335816370122</v>
      </c>
      <c r="F48" s="23">
        <v>32193922716</v>
      </c>
      <c r="G48" s="23">
        <v>236138722854</v>
      </c>
      <c r="H48" s="23"/>
      <c r="I48" s="23">
        <v>14782218245</v>
      </c>
      <c r="J48" s="23">
        <v>280053358544</v>
      </c>
      <c r="K48" s="23"/>
      <c r="L48" s="23">
        <v>44422918461</v>
      </c>
      <c r="M48" s="23">
        <v>273013346675</v>
      </c>
    </row>
    <row r="49" spans="1:13" x14ac:dyDescent="0.35">
      <c r="A49" s="10" t="s">
        <v>141</v>
      </c>
      <c r="B49" s="8">
        <f t="shared" si="4"/>
        <v>5.0611566537947565</v>
      </c>
      <c r="C49" s="8">
        <f t="shared" si="5"/>
        <v>4.5625476045044682</v>
      </c>
      <c r="D49" s="11">
        <f t="shared" si="7"/>
        <v>5.3153701602488619</v>
      </c>
      <c r="F49" s="23">
        <v>59735654623</v>
      </c>
      <c r="G49" s="23">
        <v>1180276737299</v>
      </c>
      <c r="H49" s="23"/>
      <c r="I49" s="23">
        <v>64637373643</v>
      </c>
      <c r="J49" s="23">
        <v>1416694777698</v>
      </c>
      <c r="K49" s="23"/>
      <c r="L49" s="23">
        <v>94701044846</v>
      </c>
      <c r="M49" s="23">
        <v>1781645341546</v>
      </c>
    </row>
    <row r="50" spans="1:13" x14ac:dyDescent="0.35">
      <c r="A50" s="10" t="s">
        <v>152</v>
      </c>
      <c r="B50" s="8">
        <f t="shared" si="4"/>
        <v>8.190030527330034</v>
      </c>
      <c r="C50" s="8">
        <f t="shared" si="5"/>
        <v>9.9132233465770234</v>
      </c>
      <c r="D50" s="11">
        <f t="shared" si="7"/>
        <v>9.1730217696764385</v>
      </c>
      <c r="F50" s="23">
        <v>379865</v>
      </c>
      <c r="G50" s="23">
        <v>4638139</v>
      </c>
      <c r="H50" s="23"/>
      <c r="I50" s="23">
        <v>417427</v>
      </c>
      <c r="J50" s="23">
        <v>4210810</v>
      </c>
      <c r="K50" s="23"/>
      <c r="L50" s="23">
        <v>238283</v>
      </c>
      <c r="M50" s="23">
        <v>2597650</v>
      </c>
    </row>
    <row r="51" spans="1:13" x14ac:dyDescent="0.35">
      <c r="A51" s="10" t="s">
        <v>13</v>
      </c>
      <c r="B51" s="8">
        <f t="shared" si="4"/>
        <v>36.8824873900626</v>
      </c>
      <c r="C51" s="8">
        <f t="shared" si="5"/>
        <v>30.4419950065856</v>
      </c>
      <c r="D51" s="11">
        <f t="shared" si="7"/>
        <v>46.297983013193708</v>
      </c>
      <c r="F51" s="23">
        <v>390684466545</v>
      </c>
      <c r="G51" s="23">
        <v>1059268216954</v>
      </c>
      <c r="H51" s="23"/>
      <c r="I51" s="23">
        <v>310954892366</v>
      </c>
      <c r="J51" s="23">
        <v>1021466866080</v>
      </c>
      <c r="K51" s="23"/>
      <c r="L51" s="23">
        <v>533726022022</v>
      </c>
      <c r="M51" s="23">
        <v>1152806207281</v>
      </c>
    </row>
    <row r="53" spans="1:13" x14ac:dyDescent="0.35">
      <c r="A53" s="12"/>
    </row>
    <row r="54" spans="1:13" x14ac:dyDescent="0.35">
      <c r="A54" s="12"/>
    </row>
    <row r="55" spans="1:13" x14ac:dyDescent="0.35">
      <c r="A55" s="12"/>
    </row>
    <row r="56" spans="1:13" x14ac:dyDescent="0.35">
      <c r="A56" s="12"/>
    </row>
  </sheetData>
  <dataValidations count="1">
    <dataValidation type="list" errorStyle="warning" allowBlank="1" showInputMessage="1" showErrorMessage="1" errorTitle="Not Availabe" error="There is no company with this code" sqref="A2:A51" xr:uid="{3512D735-B46F-4168-AF3A-0DF64FA16A31}">
      <formula1>$B$2:$B$36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4989-75AD-4834-B890-3075F2B04224}">
  <dimension ref="A1:M56"/>
  <sheetViews>
    <sheetView workbookViewId="0">
      <selection activeCell="E62" sqref="E62"/>
    </sheetView>
  </sheetViews>
  <sheetFormatPr defaultRowHeight="14.5" x14ac:dyDescent="0.35"/>
  <cols>
    <col min="1" max="1" width="11.54296875" customWidth="1"/>
    <col min="2" max="2" width="9.90625" customWidth="1"/>
    <col min="3" max="3" width="10.36328125" bestFit="1" customWidth="1"/>
    <col min="4" max="4" width="9.90625" customWidth="1"/>
    <col min="6" max="6" width="22.6328125" customWidth="1"/>
    <col min="7" max="7" width="25.1796875" customWidth="1"/>
    <col min="8" max="8" width="9.54296875" customWidth="1"/>
    <col min="9" max="9" width="22.7265625" customWidth="1"/>
    <col min="10" max="10" width="19.81640625" customWidth="1"/>
    <col min="12" max="12" width="19.453125" customWidth="1"/>
    <col min="13" max="13" width="21.453125" customWidth="1"/>
  </cols>
  <sheetData>
    <row r="1" spans="1:13" x14ac:dyDescent="0.35">
      <c r="A1" s="3" t="s">
        <v>159</v>
      </c>
      <c r="B1" t="s">
        <v>169</v>
      </c>
      <c r="C1" t="s">
        <v>170</v>
      </c>
      <c r="D1" t="s">
        <v>171</v>
      </c>
      <c r="F1" t="s">
        <v>179</v>
      </c>
      <c r="G1" t="s">
        <v>180</v>
      </c>
      <c r="I1">
        <v>2022</v>
      </c>
      <c r="L1">
        <v>2023</v>
      </c>
    </row>
    <row r="2" spans="1:13" x14ac:dyDescent="0.35">
      <c r="A2" s="9" t="s">
        <v>1</v>
      </c>
      <c r="B2" s="4">
        <f t="shared" ref="B2" si="0">(F2/G2)*100</f>
        <v>22.345343591162635</v>
      </c>
      <c r="C2" s="4">
        <f t="shared" ref="C2" si="1">(I2/J2)*100</f>
        <v>22.488298999527636</v>
      </c>
      <c r="D2" s="4">
        <f t="shared" ref="D2:D14" si="2">(L2/M2)*100</f>
        <v>39.274041933813884</v>
      </c>
      <c r="F2" s="24">
        <v>28997138595</v>
      </c>
      <c r="G2" s="24">
        <v>129768148235</v>
      </c>
      <c r="H2" s="24"/>
      <c r="I2" s="24">
        <v>19080105177</v>
      </c>
      <c r="J2" s="24">
        <v>84844590413</v>
      </c>
      <c r="K2" s="24"/>
      <c r="L2" s="24">
        <v>1573119881</v>
      </c>
      <c r="M2" s="24">
        <v>4005495242</v>
      </c>
    </row>
    <row r="3" spans="1:13" x14ac:dyDescent="0.35">
      <c r="A3" s="10" t="s">
        <v>43</v>
      </c>
      <c r="B3" s="4">
        <f t="shared" ref="B3" si="3">(F3/G3)*100</f>
        <v>15.87306196690065</v>
      </c>
      <c r="C3" s="4">
        <f t="shared" ref="C3" si="4">(I3/J3)*100</f>
        <v>22.704298034780148</v>
      </c>
      <c r="D3" s="4">
        <f>(L3/M3)*100</f>
        <v>22.81878928217003</v>
      </c>
      <c r="F3" s="24">
        <v>60127</v>
      </c>
      <c r="G3" s="24">
        <v>378799</v>
      </c>
      <c r="H3" s="24"/>
      <c r="I3" s="24">
        <v>128470</v>
      </c>
      <c r="J3" s="24">
        <v>565840</v>
      </c>
      <c r="K3" s="24"/>
      <c r="L3" s="24">
        <v>172453</v>
      </c>
      <c r="M3" s="24">
        <v>755750</v>
      </c>
    </row>
    <row r="4" spans="1:13" x14ac:dyDescent="0.35">
      <c r="A4" s="10" t="s">
        <v>46</v>
      </c>
      <c r="B4" s="4">
        <f t="shared" ref="B4:B6" si="5">(F4/G4)*100</f>
        <v>21.925604464465646</v>
      </c>
      <c r="C4" s="4">
        <f t="shared" ref="C4:C6" si="6">(I4/J4)*100</f>
        <v>22.053283044886388</v>
      </c>
      <c r="D4" s="4">
        <f t="shared" si="2"/>
        <v>21.989695701337123</v>
      </c>
      <c r="F4" s="24">
        <v>133670240121</v>
      </c>
      <c r="G4" s="24">
        <v>609653614511</v>
      </c>
      <c r="H4" s="24"/>
      <c r="I4" s="24">
        <v>164538683396</v>
      </c>
      <c r="J4" s="24">
        <v>746096093997</v>
      </c>
      <c r="K4" s="24"/>
      <c r="L4" s="24">
        <v>126587574598</v>
      </c>
      <c r="M4" s="24">
        <v>575667695985</v>
      </c>
    </row>
    <row r="5" spans="1:13" x14ac:dyDescent="0.35">
      <c r="A5" s="10" t="s">
        <v>98</v>
      </c>
      <c r="B5" s="4">
        <f t="shared" si="5"/>
        <v>20.908809891808346</v>
      </c>
      <c r="C5" s="4">
        <f>(I5/J5)*100</f>
        <v>19.785671760269896</v>
      </c>
      <c r="D5" s="4">
        <f t="shared" si="2"/>
        <v>18.688446710153666</v>
      </c>
      <c r="F5" s="24">
        <v>6764</v>
      </c>
      <c r="G5" s="24">
        <v>32350</v>
      </c>
      <c r="H5" s="24"/>
      <c r="I5" s="24">
        <v>9970</v>
      </c>
      <c r="J5" s="24">
        <v>50390</v>
      </c>
      <c r="K5" s="24"/>
      <c r="L5" s="24">
        <v>10228</v>
      </c>
      <c r="M5" s="24">
        <v>54729</v>
      </c>
    </row>
    <row r="6" spans="1:13" x14ac:dyDescent="0.35">
      <c r="A6" s="10" t="s">
        <v>97</v>
      </c>
      <c r="B6" s="4">
        <f t="shared" si="5"/>
        <v>15.917545214128975</v>
      </c>
      <c r="C6" s="4">
        <f t="shared" si="6"/>
        <v>14.826108407966695</v>
      </c>
      <c r="D6" s="4">
        <f t="shared" si="2"/>
        <v>13.056538896004458</v>
      </c>
      <c r="F6" s="24">
        <v>120198</v>
      </c>
      <c r="G6" s="24">
        <v>755129</v>
      </c>
      <c r="H6" s="24"/>
      <c r="I6" s="24">
        <v>256626</v>
      </c>
      <c r="J6" s="24">
        <v>1730906</v>
      </c>
      <c r="K6" s="24"/>
      <c r="L6" s="24">
        <v>302253</v>
      </c>
      <c r="M6" s="24">
        <v>2314955</v>
      </c>
    </row>
    <row r="7" spans="1:13" x14ac:dyDescent="0.35">
      <c r="A7" s="10" t="s">
        <v>74</v>
      </c>
      <c r="B7" s="4">
        <f t="shared" ref="B7" si="7">(F7/G7)*100</f>
        <v>50.823720925499359</v>
      </c>
      <c r="C7" s="4">
        <f t="shared" ref="C7" si="8">(I7/J7)*100</f>
        <v>47.687662497887388</v>
      </c>
      <c r="D7" s="4">
        <f t="shared" si="2"/>
        <v>33.075897751930547</v>
      </c>
      <c r="F7" s="24">
        <v>4312515317</v>
      </c>
      <c r="G7" s="24">
        <v>8485241219</v>
      </c>
      <c r="H7" s="24"/>
      <c r="I7" s="24">
        <v>4067695310</v>
      </c>
      <c r="J7" s="24">
        <v>8529869356</v>
      </c>
      <c r="K7" s="24"/>
      <c r="L7" s="24">
        <v>5670197119</v>
      </c>
      <c r="M7" s="24">
        <v>17142987808</v>
      </c>
    </row>
    <row r="8" spans="1:13" x14ac:dyDescent="0.35">
      <c r="A8" s="10" t="s">
        <v>52</v>
      </c>
      <c r="B8" s="4">
        <f t="shared" ref="B8:B9" si="9">(F8/G8)*100</f>
        <v>23.305465542928275</v>
      </c>
      <c r="C8" s="4">
        <f t="shared" ref="C8:C9" si="10">(I8/J8)*100</f>
        <v>5.3703622684725536</v>
      </c>
      <c r="D8" s="4">
        <f t="shared" si="2"/>
        <v>7.7404288712941405</v>
      </c>
      <c r="F8" s="24">
        <v>2928116069</v>
      </c>
      <c r="G8" s="24">
        <v>12564074567</v>
      </c>
      <c r="H8" s="24"/>
      <c r="I8" s="24">
        <v>2264516096</v>
      </c>
      <c r="J8" s="24">
        <v>42166915057</v>
      </c>
      <c r="K8" s="24"/>
      <c r="L8" s="24">
        <v>1470776635</v>
      </c>
      <c r="M8" s="24">
        <v>19001229253</v>
      </c>
    </row>
    <row r="9" spans="1:13" x14ac:dyDescent="0.35">
      <c r="A9" s="10" t="s">
        <v>34</v>
      </c>
      <c r="B9" s="4">
        <f t="shared" si="9"/>
        <v>19.516518229280919</v>
      </c>
      <c r="C9" s="4">
        <f t="shared" si="10"/>
        <v>19.792986357094225</v>
      </c>
      <c r="D9" s="4">
        <f t="shared" si="2"/>
        <v>19.455506594088494</v>
      </c>
      <c r="F9" s="24">
        <v>22242</v>
      </c>
      <c r="G9" s="24">
        <v>113965</v>
      </c>
      <c r="H9" s="24"/>
      <c r="I9" s="24">
        <v>22966</v>
      </c>
      <c r="J9" s="24">
        <v>116031</v>
      </c>
      <c r="K9" s="24"/>
      <c r="L9" s="24">
        <v>24769</v>
      </c>
      <c r="M9" s="24">
        <v>127311</v>
      </c>
    </row>
    <row r="10" spans="1:13" x14ac:dyDescent="0.35">
      <c r="A10" s="10" t="s">
        <v>109</v>
      </c>
      <c r="B10" s="4">
        <f t="shared" ref="B10:B12" si="11">(F10/G10)*100</f>
        <v>20.846622478137967</v>
      </c>
      <c r="C10" s="4">
        <f t="shared" ref="C10:C12" si="12">(I10/J10)*100</f>
        <v>22.053597059476189</v>
      </c>
      <c r="D10" s="4">
        <f t="shared" ref="D10" si="13">(L10/M10)*100</f>
        <v>21.568538163422456</v>
      </c>
      <c r="F10" s="24">
        <v>49267827129</v>
      </c>
      <c r="G10" s="24">
        <v>236334817214</v>
      </c>
      <c r="H10" s="24"/>
      <c r="I10" s="24">
        <v>62444562911</v>
      </c>
      <c r="J10" s="24">
        <v>283149105983</v>
      </c>
      <c r="K10" s="24"/>
      <c r="L10" s="24">
        <v>42232841486</v>
      </c>
      <c r="M10" s="24">
        <v>195807621110</v>
      </c>
    </row>
    <row r="11" spans="1:13" x14ac:dyDescent="0.35">
      <c r="A11" s="10" t="s">
        <v>111</v>
      </c>
      <c r="B11" s="4">
        <f t="shared" si="11"/>
        <v>21.546790168725767</v>
      </c>
      <c r="C11" s="4">
        <f t="shared" si="12"/>
        <v>21.519171741858354</v>
      </c>
      <c r="D11" s="4">
        <f t="shared" si="2"/>
        <v>21.44945285853936</v>
      </c>
      <c r="F11" s="24">
        <v>49631575033</v>
      </c>
      <c r="G11" s="24">
        <v>230343242053</v>
      </c>
      <c r="H11" s="24"/>
      <c r="I11" s="24">
        <v>53632527980</v>
      </c>
      <c r="J11" s="24">
        <v>249231376669</v>
      </c>
      <c r="K11" s="24"/>
      <c r="L11" s="24">
        <v>88498417903</v>
      </c>
      <c r="M11" s="24">
        <v>412590561105</v>
      </c>
    </row>
    <row r="12" spans="1:13" x14ac:dyDescent="0.35">
      <c r="A12" s="10" t="s">
        <v>15</v>
      </c>
      <c r="B12" s="4">
        <f t="shared" si="11"/>
        <v>21.895455446001829</v>
      </c>
      <c r="C12" s="4">
        <f t="shared" si="12"/>
        <v>17.15555894808859</v>
      </c>
      <c r="D12" s="4">
        <f t="shared" si="2"/>
        <v>22.650085004930119</v>
      </c>
      <c r="F12" s="24">
        <v>1014536</v>
      </c>
      <c r="G12" s="24">
        <v>4633546</v>
      </c>
      <c r="H12" s="24"/>
      <c r="I12" s="24">
        <v>606823</v>
      </c>
      <c r="J12" s="24">
        <v>3537180</v>
      </c>
      <c r="K12" s="24"/>
      <c r="L12" s="24">
        <v>678797</v>
      </c>
      <c r="M12" s="24">
        <v>2996885</v>
      </c>
    </row>
    <row r="13" spans="1:13" x14ac:dyDescent="0.35">
      <c r="A13" s="10" t="s">
        <v>133</v>
      </c>
      <c r="B13" s="4">
        <f t="shared" ref="B13:B14" si="14">(F13/G13)*100</f>
        <v>30.734006084774624</v>
      </c>
      <c r="C13" s="4">
        <f t="shared" ref="C13:C14" si="15">(I13/J13)*100</f>
        <v>25.711134864868651</v>
      </c>
      <c r="D13" s="4">
        <f t="shared" si="2"/>
        <v>23.639274053513887</v>
      </c>
      <c r="F13" s="24">
        <v>65005866</v>
      </c>
      <c r="G13" s="24">
        <v>211511203</v>
      </c>
      <c r="H13" s="24"/>
      <c r="I13" s="24">
        <v>51698206</v>
      </c>
      <c r="J13" s="24">
        <v>201073217</v>
      </c>
      <c r="K13" s="24"/>
      <c r="L13" s="24">
        <v>45301893</v>
      </c>
      <c r="M13" s="24">
        <v>191638258</v>
      </c>
    </row>
    <row r="14" spans="1:13" x14ac:dyDescent="0.35">
      <c r="A14" s="10" t="s">
        <v>32</v>
      </c>
      <c r="B14" s="4">
        <f t="shared" si="14"/>
        <v>21.223965784497704</v>
      </c>
      <c r="C14" s="4">
        <f t="shared" si="15"/>
        <v>20.254679402815025</v>
      </c>
      <c r="D14" s="4">
        <f t="shared" si="2"/>
        <v>15.228420987844975</v>
      </c>
      <c r="F14" s="24">
        <v>29229678826</v>
      </c>
      <c r="G14" s="24">
        <v>137720156180</v>
      </c>
      <c r="H14" s="24"/>
      <c r="I14" s="24">
        <v>19831648662</v>
      </c>
      <c r="J14" s="24">
        <v>97911441932</v>
      </c>
      <c r="K14" s="24"/>
      <c r="L14" s="24">
        <v>13305382889</v>
      </c>
      <c r="M14" s="24">
        <v>87372045333</v>
      </c>
    </row>
    <row r="15" spans="1:13" x14ac:dyDescent="0.35">
      <c r="A15" s="10" t="s">
        <v>119</v>
      </c>
      <c r="B15" s="4">
        <f t="shared" ref="B15" si="16">(F15/G15)*100</f>
        <v>22.131642583475188</v>
      </c>
      <c r="C15" s="4">
        <f t="shared" ref="C15" si="17">(I15/J15)*100</f>
        <v>22.623225468889455</v>
      </c>
      <c r="D15" s="4">
        <f t="shared" ref="D15" si="18">(L15/M15)*100</f>
        <v>23.18588502949919</v>
      </c>
      <c r="F15" s="24">
        <v>140016834125</v>
      </c>
      <c r="G15" s="24">
        <v>632654506311</v>
      </c>
      <c r="H15" s="24"/>
      <c r="I15" s="24">
        <v>152537429078</v>
      </c>
      <c r="J15" s="24">
        <v>674251464663</v>
      </c>
      <c r="K15" s="24"/>
      <c r="L15" s="24">
        <v>181549335257</v>
      </c>
      <c r="M15" s="24">
        <v>783016628548</v>
      </c>
    </row>
    <row r="16" spans="1:13" x14ac:dyDescent="0.35">
      <c r="A16" s="10" t="s">
        <v>143</v>
      </c>
      <c r="B16" s="4">
        <f t="shared" ref="B16:B18" si="19">(F16/G16)*100</f>
        <v>22.017400034046585</v>
      </c>
      <c r="C16" s="4">
        <f t="shared" ref="C16:C18" si="20">(I16/J16)*100</f>
        <v>23.562203533179201</v>
      </c>
      <c r="D16" s="4">
        <f t="shared" ref="D16:D17" si="21">(L16/M16)*100</f>
        <v>21.475669254432045</v>
      </c>
      <c r="F16" s="24">
        <v>2015069</v>
      </c>
      <c r="G16" s="24">
        <v>9152166</v>
      </c>
      <c r="H16" s="24"/>
      <c r="I16" s="24">
        <v>1949315</v>
      </c>
      <c r="J16" s="24">
        <v>8273059</v>
      </c>
      <c r="K16" s="24"/>
      <c r="L16" s="24">
        <v>2214402</v>
      </c>
      <c r="M16" s="24">
        <v>10311213</v>
      </c>
    </row>
    <row r="17" spans="1:13" x14ac:dyDescent="0.35">
      <c r="A17" s="10" t="s">
        <v>114</v>
      </c>
      <c r="B17" s="4">
        <f t="shared" si="19"/>
        <v>20.484343483578673</v>
      </c>
      <c r="C17" s="4">
        <f t="shared" si="20"/>
        <v>23.961445161941882</v>
      </c>
      <c r="D17" s="4">
        <f t="shared" si="21"/>
        <v>26.034512240739005</v>
      </c>
      <c r="F17" s="24">
        <v>2038227</v>
      </c>
      <c r="G17" s="24">
        <v>9950170</v>
      </c>
      <c r="H17" s="24"/>
      <c r="I17" s="24">
        <v>1803191</v>
      </c>
      <c r="J17" s="24">
        <v>7525385</v>
      </c>
      <c r="K17" s="24"/>
      <c r="L17" s="24">
        <v>2979570</v>
      </c>
      <c r="M17" s="24">
        <v>11444693</v>
      </c>
    </row>
    <row r="18" spans="1:13" x14ac:dyDescent="0.35">
      <c r="A18" s="10" t="s">
        <v>39</v>
      </c>
      <c r="B18" s="4">
        <f t="shared" si="19"/>
        <v>22.010962742511651</v>
      </c>
      <c r="C18" s="4">
        <f t="shared" si="20"/>
        <v>22.201440430919025</v>
      </c>
      <c r="D18" s="4">
        <f t="shared" ref="D18:D23" si="22">(L18/M18)*100</f>
        <v>22.272955516418435</v>
      </c>
      <c r="F18" s="24">
        <v>23241609191</v>
      </c>
      <c r="G18" s="24">
        <v>105591061431</v>
      </c>
      <c r="H18" s="24"/>
      <c r="I18" s="24">
        <v>27714706822</v>
      </c>
      <c r="J18" s="24">
        <v>124832922027</v>
      </c>
      <c r="K18" s="24"/>
      <c r="L18" s="24">
        <v>28914102285</v>
      </c>
      <c r="M18" s="24">
        <v>129817088099</v>
      </c>
    </row>
    <row r="19" spans="1:13" x14ac:dyDescent="0.35">
      <c r="A19" s="10" t="s">
        <v>22</v>
      </c>
      <c r="B19" s="4">
        <f t="shared" ref="B19" si="23">(F19/G19)*100</f>
        <v>26.005461331500516</v>
      </c>
      <c r="C19" s="4">
        <f t="shared" ref="C19" si="24">(I19/J19)*100</f>
        <v>24.554028373017182</v>
      </c>
      <c r="D19" s="4">
        <f t="shared" si="22"/>
        <v>22.669202485386396</v>
      </c>
      <c r="F19" s="24">
        <v>66287885817</v>
      </c>
      <c r="G19" s="24">
        <v>254899864963</v>
      </c>
      <c r="H19" s="24"/>
      <c r="I19" s="24">
        <v>101704359118</v>
      </c>
      <c r="J19" s="24">
        <v>414206408712</v>
      </c>
      <c r="K19" s="24"/>
      <c r="L19" s="24">
        <v>129143345654</v>
      </c>
      <c r="M19" s="24">
        <v>569686321066</v>
      </c>
    </row>
    <row r="20" spans="1:13" x14ac:dyDescent="0.35">
      <c r="A20" s="10" t="s">
        <v>35</v>
      </c>
      <c r="B20" s="4">
        <f t="shared" ref="B20:B22" si="25">(F20/G20)*100</f>
        <v>19.956971603171279</v>
      </c>
      <c r="C20" s="4">
        <f t="shared" ref="C20:C22" si="26">(I20/J20)*100</f>
        <v>22.22469436750049</v>
      </c>
      <c r="D20" s="4">
        <f t="shared" si="22"/>
        <v>22.802300278113698</v>
      </c>
      <c r="F20" s="24">
        <v>2751814757</v>
      </c>
      <c r="G20" s="24">
        <v>13788739152</v>
      </c>
      <c r="H20" s="24"/>
      <c r="I20" s="24">
        <v>7001678865</v>
      </c>
      <c r="J20" s="24">
        <v>31504050176</v>
      </c>
      <c r="K20" s="24"/>
      <c r="L20" s="24">
        <v>5168741933</v>
      </c>
      <c r="M20" s="24">
        <v>22667633835</v>
      </c>
    </row>
    <row r="21" spans="1:13" x14ac:dyDescent="0.35">
      <c r="A21" s="10" t="s">
        <v>122</v>
      </c>
      <c r="B21" s="4">
        <f t="shared" si="25"/>
        <v>22.493174486268668</v>
      </c>
      <c r="C21" s="4">
        <f t="shared" si="26"/>
        <v>25.377511463202683</v>
      </c>
      <c r="D21" s="4">
        <f t="shared" si="22"/>
        <v>26.394810399795482</v>
      </c>
      <c r="F21" s="24">
        <v>3258958</v>
      </c>
      <c r="G21" s="24">
        <v>14488653</v>
      </c>
      <c r="H21" s="24"/>
      <c r="I21" s="24">
        <v>3126196</v>
      </c>
      <c r="J21" s="24">
        <v>12318765</v>
      </c>
      <c r="K21" s="24"/>
      <c r="L21" s="24">
        <v>4121651</v>
      </c>
      <c r="M21" s="24">
        <v>15615384</v>
      </c>
    </row>
    <row r="22" spans="1:13" x14ac:dyDescent="0.35">
      <c r="A22" s="10" t="s">
        <v>104</v>
      </c>
      <c r="B22" s="4">
        <f t="shared" si="25"/>
        <v>26.695374128626632</v>
      </c>
      <c r="C22" s="4">
        <f t="shared" si="26"/>
        <v>23.369416196846547</v>
      </c>
      <c r="D22" s="4">
        <f t="shared" si="22"/>
        <v>24.647915615712044</v>
      </c>
      <c r="F22" s="24">
        <v>61623813111</v>
      </c>
      <c r="G22" s="24">
        <v>230840792169</v>
      </c>
      <c r="H22" s="24"/>
      <c r="I22" s="24">
        <v>68536060043</v>
      </c>
      <c r="J22" s="24">
        <v>293272452618</v>
      </c>
      <c r="K22" s="24"/>
      <c r="L22" s="24">
        <v>62320140660</v>
      </c>
      <c r="M22" s="24">
        <v>252841423314</v>
      </c>
    </row>
    <row r="23" spans="1:13" x14ac:dyDescent="0.35">
      <c r="A23" s="10" t="s">
        <v>8</v>
      </c>
      <c r="B23" s="4">
        <f t="shared" ref="B23" si="27">(F23/G23)*100</f>
        <v>19.942059138711603</v>
      </c>
      <c r="C23" s="4">
        <f t="shared" ref="C23" si="28">(I23/J23)*100</f>
        <v>19.520082260629739</v>
      </c>
      <c r="D23" s="4">
        <f t="shared" si="22"/>
        <v>18.615075940556213</v>
      </c>
      <c r="F23" s="24">
        <v>445506</v>
      </c>
      <c r="G23" s="24">
        <v>2234002</v>
      </c>
      <c r="H23" s="24"/>
      <c r="I23" s="24">
        <v>446875</v>
      </c>
      <c r="J23" s="24">
        <v>2289309</v>
      </c>
      <c r="K23" s="24"/>
      <c r="L23" s="24">
        <v>446082</v>
      </c>
      <c r="M23" s="24">
        <v>2396348</v>
      </c>
    </row>
    <row r="24" spans="1:13" x14ac:dyDescent="0.35">
      <c r="A24" s="10" t="s">
        <v>59</v>
      </c>
      <c r="B24" s="4">
        <f t="shared" ref="B24" si="29">(F24/G24)*100</f>
        <v>26.287606043051127</v>
      </c>
      <c r="C24" s="4">
        <f t="shared" ref="C24" si="30">(I24/J24)*100</f>
        <v>22.221544079688531</v>
      </c>
      <c r="D24" s="4">
        <f t="shared" ref="D24" si="31">(L24/M24)*100</f>
        <v>22.249228828693816</v>
      </c>
      <c r="F24" s="24">
        <v>173341</v>
      </c>
      <c r="G24" s="24">
        <v>659402</v>
      </c>
      <c r="H24" s="24"/>
      <c r="I24" s="24">
        <v>87382</v>
      </c>
      <c r="J24" s="24">
        <v>393231</v>
      </c>
      <c r="K24" s="24"/>
      <c r="L24" s="24">
        <v>142525</v>
      </c>
      <c r="M24" s="24">
        <v>640584</v>
      </c>
    </row>
    <row r="25" spans="1:13" x14ac:dyDescent="0.35">
      <c r="A25" s="10" t="s">
        <v>14</v>
      </c>
      <c r="B25" s="4">
        <f t="shared" ref="B25" si="32">(F25/G25)*100</f>
        <v>23.728965830985018</v>
      </c>
      <c r="C25" s="4">
        <f t="shared" ref="C25" si="33">(I25/J25)*100</f>
        <v>23.719167124151138</v>
      </c>
      <c r="D25" s="4">
        <f t="shared" ref="D25" si="34">(L25/M25)*100</f>
        <v>25.000455901626733</v>
      </c>
      <c r="F25" s="24">
        <v>662951</v>
      </c>
      <c r="G25" s="24">
        <v>2793847</v>
      </c>
      <c r="H25" s="24"/>
      <c r="I25" s="24">
        <v>463598</v>
      </c>
      <c r="J25" s="24">
        <v>1954529</v>
      </c>
      <c r="K25" s="24"/>
      <c r="L25" s="24">
        <v>315315</v>
      </c>
      <c r="M25" s="24">
        <v>1261237</v>
      </c>
    </row>
    <row r="26" spans="1:13" x14ac:dyDescent="0.35">
      <c r="A26" s="10" t="s">
        <v>94</v>
      </c>
      <c r="B26" s="4">
        <f t="shared" ref="B26" si="35">(F26/G26)*100</f>
        <v>14.143671377341407</v>
      </c>
      <c r="C26" s="4">
        <f t="shared" ref="C26" si="36">(I26/J26)*100</f>
        <v>30.866518714362641</v>
      </c>
      <c r="D26" s="4">
        <f>(L26/M26)*100</f>
        <v>17.30607571167036</v>
      </c>
      <c r="F26" s="24">
        <v>15381684401</v>
      </c>
      <c r="G26" s="24">
        <v>108753123504</v>
      </c>
      <c r="H26" s="24"/>
      <c r="I26" s="24">
        <v>26771513202</v>
      </c>
      <c r="J26" s="24">
        <v>86733179889</v>
      </c>
      <c r="K26" s="24"/>
      <c r="L26" s="24">
        <v>23977836354</v>
      </c>
      <c r="M26" s="24">
        <v>138551551221</v>
      </c>
    </row>
    <row r="27" spans="1:13" x14ac:dyDescent="0.35">
      <c r="A27" s="10" t="s">
        <v>123</v>
      </c>
      <c r="B27" s="4">
        <f t="shared" ref="B27" si="37">(F27/G27)*100</f>
        <v>21.002458515430209</v>
      </c>
      <c r="C27" s="4">
        <f t="shared" ref="C27" si="38">(I27/J27)*100</f>
        <v>21.955702448995265</v>
      </c>
      <c r="D27" s="4">
        <f t="shared" ref="D27" si="39">(L27/M27)*100</f>
        <v>21.983013181090055</v>
      </c>
      <c r="F27" s="24">
        <v>38470328811</v>
      </c>
      <c r="G27" s="24">
        <v>183170597779</v>
      </c>
      <c r="H27" s="24"/>
      <c r="I27" s="24">
        <v>33019161585</v>
      </c>
      <c r="J27" s="24">
        <v>150389911968</v>
      </c>
      <c r="K27" s="24"/>
      <c r="L27" s="24">
        <v>22638254124</v>
      </c>
      <c r="M27" s="24">
        <v>102980669381</v>
      </c>
    </row>
    <row r="28" spans="1:13" x14ac:dyDescent="0.35">
      <c r="A28" s="10" t="s">
        <v>136</v>
      </c>
      <c r="B28" s="4">
        <f t="shared" ref="B28" si="40">(F28/G28)*100</f>
        <v>21.993694147482465</v>
      </c>
      <c r="C28" s="4">
        <f t="shared" ref="C28" si="41">(I28/J28)*100</f>
        <v>22.624732405195932</v>
      </c>
      <c r="D28" s="4">
        <f>(L28/M28)*100</f>
        <v>22.955572180176965</v>
      </c>
      <c r="F28" s="24">
        <v>911256951493</v>
      </c>
      <c r="G28" s="24">
        <v>4143264634774</v>
      </c>
      <c r="H28" s="24"/>
      <c r="I28" s="24">
        <v>1008813493059</v>
      </c>
      <c r="J28" s="24">
        <v>4458896905350</v>
      </c>
      <c r="K28" s="24"/>
      <c r="L28" s="24">
        <v>827832384309</v>
      </c>
      <c r="M28" s="24">
        <v>3606237203810</v>
      </c>
    </row>
    <row r="29" spans="1:13" x14ac:dyDescent="0.35">
      <c r="A29" s="10" t="s">
        <v>17</v>
      </c>
      <c r="B29" s="4">
        <f t="shared" ref="B29" si="42">(F29/G29)*100</f>
        <v>20.825009727629521</v>
      </c>
      <c r="C29" s="4">
        <f t="shared" ref="C29" si="43">(I29/J29)*100</f>
        <v>17.63020915313837</v>
      </c>
      <c r="D29" s="4">
        <f>(L29/M29)*100</f>
        <v>43.298713208750868</v>
      </c>
      <c r="F29" s="24">
        <v>15880531</v>
      </c>
      <c r="G29" s="24">
        <v>76257016</v>
      </c>
      <c r="H29" s="24"/>
      <c r="I29" s="24">
        <v>5611557</v>
      </c>
      <c r="J29" s="24">
        <v>31829214</v>
      </c>
      <c r="K29" s="24"/>
      <c r="L29" s="24">
        <v>48232867</v>
      </c>
      <c r="M29" s="24">
        <v>111395613</v>
      </c>
    </row>
    <row r="30" spans="1:13" x14ac:dyDescent="0.35">
      <c r="A30" s="10" t="s">
        <v>137</v>
      </c>
      <c r="B30" s="4">
        <f t="shared" ref="B30:B32" si="44">(F30/G30)*100</f>
        <v>30.886547485019072</v>
      </c>
      <c r="C30" s="4">
        <f t="shared" ref="C30:C32" si="45">(I30/J30)*100</f>
        <v>24.367485673181651</v>
      </c>
      <c r="D30" s="4">
        <f>(L30/M30)*100</f>
        <v>12.25452522024168</v>
      </c>
      <c r="F30" s="24">
        <v>58838742</v>
      </c>
      <c r="G30" s="24">
        <v>190499576</v>
      </c>
      <c r="H30" s="24"/>
      <c r="I30" s="24">
        <v>57940610</v>
      </c>
      <c r="J30" s="24">
        <v>237778369</v>
      </c>
      <c r="K30" s="24"/>
      <c r="L30" s="24">
        <v>24892983</v>
      </c>
      <c r="M30" s="24">
        <v>203132986</v>
      </c>
    </row>
    <row r="31" spans="1:13" x14ac:dyDescent="0.35">
      <c r="A31" s="10" t="s">
        <v>124</v>
      </c>
      <c r="B31" s="4">
        <f t="shared" si="44"/>
        <v>24.143949344996074</v>
      </c>
      <c r="C31" s="4">
        <f t="shared" si="45"/>
        <v>25.798985468761408</v>
      </c>
      <c r="D31" s="4">
        <f>(L31/M31)*100</f>
        <v>23.699524940617579</v>
      </c>
      <c r="F31" s="24">
        <v>211931</v>
      </c>
      <c r="G31" s="24">
        <v>877781</v>
      </c>
      <c r="H31" s="24"/>
      <c r="I31" s="24">
        <v>321581</v>
      </c>
      <c r="J31" s="24">
        <v>1246487</v>
      </c>
      <c r="K31" s="24"/>
      <c r="L31" s="24">
        <v>331253</v>
      </c>
      <c r="M31" s="24">
        <v>1397720</v>
      </c>
    </row>
    <row r="32" spans="1:13" x14ac:dyDescent="0.35">
      <c r="A32" s="10" t="s">
        <v>49</v>
      </c>
      <c r="B32" s="4">
        <f t="shared" si="44"/>
        <v>21.285934284885794</v>
      </c>
      <c r="C32" s="4">
        <f t="shared" si="45"/>
        <v>21.879883924782764</v>
      </c>
      <c r="D32" s="4">
        <f>(L32/M32)*100</f>
        <v>21.611001534887301</v>
      </c>
      <c r="F32" s="24">
        <v>176424293</v>
      </c>
      <c r="G32" s="24">
        <v>828830394</v>
      </c>
      <c r="H32" s="24"/>
      <c r="I32" s="24">
        <v>239106317</v>
      </c>
      <c r="J32" s="24">
        <v>1092813462</v>
      </c>
      <c r="K32" s="24"/>
      <c r="L32" s="24">
        <v>155110660</v>
      </c>
      <c r="M32" s="24">
        <v>717739341</v>
      </c>
    </row>
    <row r="33" spans="1:13" x14ac:dyDescent="0.35">
      <c r="A33" s="10" t="s">
        <v>125</v>
      </c>
      <c r="B33" s="4">
        <f t="shared" ref="B33" si="46">(F33/G33)*100</f>
        <v>21.849851520986416</v>
      </c>
      <c r="C33" s="4">
        <f t="shared" ref="C33" si="47">(I33/J33)*100</f>
        <v>21.38789616556263</v>
      </c>
      <c r="D33" s="4">
        <f t="shared" ref="D33" si="48">(L33/M33)*100</f>
        <v>20.73528735891577</v>
      </c>
      <c r="F33" s="24">
        <v>338595908733</v>
      </c>
      <c r="G33" s="24">
        <v>1549648556686</v>
      </c>
      <c r="H33" s="24"/>
      <c r="I33" s="24">
        <v>535992979785</v>
      </c>
      <c r="J33" s="24">
        <v>2506057517934</v>
      </c>
      <c r="K33" s="24"/>
      <c r="L33" s="24">
        <v>848843741591</v>
      </c>
      <c r="M33" s="24">
        <v>4093715832812</v>
      </c>
    </row>
    <row r="34" spans="1:13" x14ac:dyDescent="0.35">
      <c r="A34" s="10" t="s">
        <v>26</v>
      </c>
      <c r="B34" s="4">
        <f t="shared" ref="B34" si="49">(F34/G34)*100</f>
        <v>21.635780865253235</v>
      </c>
      <c r="C34" s="4">
        <f t="shared" ref="C34" si="50">(I34/J34)*100</f>
        <v>21.737082779146522</v>
      </c>
      <c r="D34" s="4">
        <f t="shared" ref="D34" si="51">(L34/M34)*100</f>
        <v>21.542625304685121</v>
      </c>
      <c r="F34" s="24">
        <v>114912320</v>
      </c>
      <c r="G34" s="24">
        <v>531121667</v>
      </c>
      <c r="H34" s="24"/>
      <c r="I34" s="24">
        <v>98571799</v>
      </c>
      <c r="J34" s="24">
        <v>453472989</v>
      </c>
      <c r="K34" s="24"/>
      <c r="L34" s="24">
        <v>103237044</v>
      </c>
      <c r="M34" s="24">
        <v>479222205</v>
      </c>
    </row>
    <row r="35" spans="1:13" x14ac:dyDescent="0.35">
      <c r="A35" s="10" t="s">
        <v>138</v>
      </c>
      <c r="B35" s="4">
        <f t="shared" ref="B35" si="52">(F35/G35)*100</f>
        <v>12.373039447816666</v>
      </c>
      <c r="C35" s="4">
        <f t="shared" ref="C35" si="53">(I35/J35)*100</f>
        <v>33.990707028270393</v>
      </c>
      <c r="D35" s="4">
        <f>(L35/M35)*100</f>
        <v>21.537758206375081</v>
      </c>
      <c r="F35" s="24">
        <v>1595144</v>
      </c>
      <c r="G35" s="24">
        <v>12892095</v>
      </c>
      <c r="H35" s="24"/>
      <c r="I35" s="24">
        <v>14106863</v>
      </c>
      <c r="J35" s="24">
        <v>41502117</v>
      </c>
      <c r="K35" s="24"/>
      <c r="L35" s="24">
        <v>1650315</v>
      </c>
      <c r="M35" s="24">
        <v>7662427</v>
      </c>
    </row>
    <row r="36" spans="1:13" x14ac:dyDescent="0.35">
      <c r="A36" s="10" t="s">
        <v>129</v>
      </c>
      <c r="B36" s="4">
        <f t="shared" ref="B36:B38" si="54">(F36/G36)*100</f>
        <v>25.16010859256901</v>
      </c>
      <c r="C36" s="4">
        <f t="shared" ref="C36:C38" si="55">(I36/J36)*100</f>
        <v>24.535481401163832</v>
      </c>
      <c r="D36" s="4">
        <f t="shared" ref="D36" si="56">(L36/M36)*100</f>
        <v>22.124375029753949</v>
      </c>
      <c r="F36" s="24">
        <v>95343298659</v>
      </c>
      <c r="G36" s="24">
        <v>378946292335</v>
      </c>
      <c r="H36" s="24"/>
      <c r="I36" s="24">
        <v>140534997731</v>
      </c>
      <c r="J36" s="24">
        <v>572782719985</v>
      </c>
      <c r="K36" s="24"/>
      <c r="L36" s="24">
        <v>94690264300</v>
      </c>
      <c r="M36" s="24">
        <v>427990685263</v>
      </c>
    </row>
    <row r="37" spans="1:13" x14ac:dyDescent="0.35">
      <c r="A37" s="10" t="s">
        <v>95</v>
      </c>
      <c r="B37" s="4">
        <f t="shared" si="54"/>
        <v>19.348598417180334</v>
      </c>
      <c r="C37" s="4">
        <f t="shared" si="55"/>
        <v>29.184415939639852</v>
      </c>
      <c r="D37" s="4">
        <f>(L37/M37)*100</f>
        <v>19.879007964836379</v>
      </c>
      <c r="F37" s="24">
        <v>33753230753</v>
      </c>
      <c r="G37" s="24">
        <v>174447936875</v>
      </c>
      <c r="H37" s="24"/>
      <c r="I37" s="24">
        <v>43976454157</v>
      </c>
      <c r="J37" s="24">
        <v>150684715596</v>
      </c>
      <c r="K37" s="24"/>
      <c r="L37" s="24">
        <v>58935603428</v>
      </c>
      <c r="M37" s="24">
        <v>296471551962</v>
      </c>
    </row>
    <row r="38" spans="1:13" x14ac:dyDescent="0.35">
      <c r="A38" s="10" t="s">
        <v>140</v>
      </c>
      <c r="B38" s="4">
        <f t="shared" si="54"/>
        <v>21.84020763300482</v>
      </c>
      <c r="C38" s="4">
        <f t="shared" si="55"/>
        <v>22.195130196668387</v>
      </c>
      <c r="D38" s="4">
        <f t="shared" ref="D38" si="57">(L38/M38)*100</f>
        <v>22.048577372269357</v>
      </c>
      <c r="F38" s="24">
        <v>352333</v>
      </c>
      <c r="G38" s="24">
        <v>1613231</v>
      </c>
      <c r="H38" s="24"/>
      <c r="I38" s="24">
        <v>315138</v>
      </c>
      <c r="J38" s="24">
        <v>1419852</v>
      </c>
      <c r="K38" s="24"/>
      <c r="L38" s="24">
        <v>268891</v>
      </c>
      <c r="M38" s="24">
        <v>1219539</v>
      </c>
    </row>
    <row r="39" spans="1:13" x14ac:dyDescent="0.35">
      <c r="A39" s="10" t="s">
        <v>130</v>
      </c>
      <c r="B39" s="4">
        <f t="shared" ref="B39:B44" si="58">(F39/G39)*100</f>
        <v>32.716394038076416</v>
      </c>
      <c r="C39" s="4">
        <f t="shared" ref="C39:C44" si="59">(I39/J39)*100</f>
        <v>26.070960078809108</v>
      </c>
      <c r="D39" s="4">
        <f>(L39/M39)*100</f>
        <v>80.690318015233075</v>
      </c>
      <c r="F39" s="24">
        <v>14445119241</v>
      </c>
      <c r="G39" s="24">
        <v>44152540846</v>
      </c>
      <c r="H39" s="24"/>
      <c r="I39" s="24">
        <v>30551909967</v>
      </c>
      <c r="J39" s="24">
        <v>117187513903</v>
      </c>
      <c r="K39" s="24"/>
      <c r="L39" s="24">
        <v>9639273397</v>
      </c>
      <c r="M39" s="24">
        <v>11946009923</v>
      </c>
    </row>
    <row r="40" spans="1:13" x14ac:dyDescent="0.35">
      <c r="A40" s="10" t="s">
        <v>131</v>
      </c>
      <c r="B40" s="4">
        <f t="shared" si="58"/>
        <v>16.909483174567779</v>
      </c>
      <c r="C40" s="4">
        <f t="shared" si="59"/>
        <v>19.011599043311346</v>
      </c>
      <c r="D40" s="4">
        <f>(L40/M40)*100</f>
        <v>19.593393132892871</v>
      </c>
      <c r="F40" s="24">
        <v>17201239321</v>
      </c>
      <c r="G40" s="24">
        <v>101725399549</v>
      </c>
      <c r="H40" s="24"/>
      <c r="I40" s="24">
        <v>17574233946</v>
      </c>
      <c r="J40" s="24">
        <v>92439536022</v>
      </c>
      <c r="K40" s="24"/>
      <c r="L40" s="24">
        <v>19028786783</v>
      </c>
      <c r="M40" s="24">
        <v>97118384008</v>
      </c>
    </row>
    <row r="41" spans="1:13" x14ac:dyDescent="0.35">
      <c r="A41" s="10" t="s">
        <v>10</v>
      </c>
      <c r="B41" s="4">
        <f t="shared" si="58"/>
        <v>32.219458308476952</v>
      </c>
      <c r="C41" s="4">
        <f t="shared" si="59"/>
        <v>17.732002392635312</v>
      </c>
      <c r="D41" s="4">
        <f t="shared" ref="D41:D43" si="60">(L41/M41)*100</f>
        <v>25.224517724068939</v>
      </c>
      <c r="F41" s="24">
        <v>22201630</v>
      </c>
      <c r="G41" s="24">
        <v>68907521</v>
      </c>
      <c r="H41" s="24"/>
      <c r="I41" s="24">
        <v>20439155</v>
      </c>
      <c r="J41" s="24">
        <v>115267044</v>
      </c>
      <c r="K41" s="24"/>
      <c r="L41" s="24">
        <v>41010873</v>
      </c>
      <c r="M41" s="24">
        <v>162583378</v>
      </c>
    </row>
    <row r="42" spans="1:13" x14ac:dyDescent="0.35">
      <c r="A42" s="10" t="s">
        <v>9</v>
      </c>
      <c r="B42" s="4">
        <f t="shared" si="58"/>
        <v>34.363926953663771</v>
      </c>
      <c r="C42" s="4">
        <f t="shared" si="59"/>
        <v>28.259037328933985</v>
      </c>
      <c r="D42" s="4">
        <f t="shared" si="60"/>
        <v>27.301633477595956</v>
      </c>
      <c r="F42" s="24">
        <v>373473</v>
      </c>
      <c r="G42" s="24">
        <v>1086817</v>
      </c>
      <c r="H42" s="24"/>
      <c r="I42" s="24">
        <v>330594</v>
      </c>
      <c r="J42" s="24">
        <v>1169870</v>
      </c>
      <c r="K42" s="24"/>
      <c r="L42" s="24">
        <v>335981</v>
      </c>
      <c r="M42" s="24">
        <v>1230626</v>
      </c>
    </row>
    <row r="43" spans="1:13" x14ac:dyDescent="0.35">
      <c r="A43" s="10" t="s">
        <v>12</v>
      </c>
      <c r="B43" s="4">
        <f t="shared" si="58"/>
        <v>40.15225694405185</v>
      </c>
      <c r="C43" s="4">
        <f t="shared" si="59"/>
        <v>24.243467769682329</v>
      </c>
      <c r="D43" s="4">
        <f t="shared" si="60"/>
        <v>30.515503547473184</v>
      </c>
      <c r="F43" s="24">
        <v>1420468</v>
      </c>
      <c r="G43" s="24">
        <v>3537704</v>
      </c>
      <c r="H43" s="24"/>
      <c r="I43" s="24">
        <v>799752</v>
      </c>
      <c r="J43" s="24">
        <v>3298835</v>
      </c>
      <c r="K43" s="24"/>
      <c r="L43" s="24">
        <v>1008159</v>
      </c>
      <c r="M43" s="24">
        <v>3303760</v>
      </c>
    </row>
    <row r="44" spans="1:13" x14ac:dyDescent="0.35">
      <c r="A44" s="10" t="s">
        <v>107</v>
      </c>
      <c r="B44" s="4">
        <f t="shared" si="58"/>
        <v>21.027079664442923</v>
      </c>
      <c r="C44" s="4">
        <f t="shared" si="59"/>
        <v>20.141433205745383</v>
      </c>
      <c r="D44" s="4">
        <f t="shared" ref="D44:D49" si="61">(L44/M44)*100</f>
        <v>20.238146538456803</v>
      </c>
      <c r="F44" s="24">
        <v>193905</v>
      </c>
      <c r="G44" s="24">
        <v>922168</v>
      </c>
      <c r="H44" s="24"/>
      <c r="I44" s="24">
        <v>236058</v>
      </c>
      <c r="J44" s="24">
        <v>1172002</v>
      </c>
      <c r="K44" s="24"/>
      <c r="L44" s="24">
        <v>263002</v>
      </c>
      <c r="M44" s="24">
        <v>1299536</v>
      </c>
    </row>
    <row r="45" spans="1:13" x14ac:dyDescent="0.35">
      <c r="A45" s="10" t="s">
        <v>36</v>
      </c>
      <c r="B45" s="4">
        <f t="shared" ref="B45" si="62">(F45/G45)*100</f>
        <v>17.714765729840646</v>
      </c>
      <c r="C45" s="4">
        <f t="shared" ref="C45" si="63">(I45/J45)*100</f>
        <v>24.273291245391245</v>
      </c>
      <c r="D45" s="4">
        <f t="shared" si="61"/>
        <v>22.426997527358626</v>
      </c>
      <c r="F45" s="24">
        <v>5714303</v>
      </c>
      <c r="G45" s="24">
        <v>32257288</v>
      </c>
      <c r="H45" s="24"/>
      <c r="I45" s="24">
        <v>10783005</v>
      </c>
      <c r="J45" s="24">
        <v>44423333</v>
      </c>
      <c r="K45" s="24"/>
      <c r="L45" s="24">
        <v>16773528</v>
      </c>
      <c r="M45" s="24">
        <v>74791679</v>
      </c>
    </row>
    <row r="46" spans="1:13" x14ac:dyDescent="0.35">
      <c r="A46" s="10" t="s">
        <v>132</v>
      </c>
      <c r="B46" s="4">
        <f t="shared" ref="B46" si="64">(F46/G46)*100</f>
        <v>19.291313289330112</v>
      </c>
      <c r="C46" s="4">
        <f t="shared" ref="C46" si="65">(I46/J46)*100</f>
        <v>17.469988869026636</v>
      </c>
      <c r="D46" s="4">
        <f t="shared" si="61"/>
        <v>16.76397245172241</v>
      </c>
      <c r="F46" s="24">
        <v>147614953252</v>
      </c>
      <c r="G46" s="24">
        <v>765188720115</v>
      </c>
      <c r="H46" s="24"/>
      <c r="I46" s="24">
        <v>132199514819</v>
      </c>
      <c r="J46" s="24">
        <v>756723520605</v>
      </c>
      <c r="K46" s="24"/>
      <c r="L46" s="24">
        <v>184846323957</v>
      </c>
      <c r="M46" s="24">
        <v>1102640346668</v>
      </c>
    </row>
    <row r="47" spans="1:13" x14ac:dyDescent="0.35">
      <c r="A47" s="10" t="s">
        <v>48</v>
      </c>
      <c r="B47" s="4">
        <f t="shared" ref="B47:B49" si="66">(F47/G47)*100</f>
        <v>20.320602255276278</v>
      </c>
      <c r="C47" s="4">
        <f t="shared" ref="C47:C49" si="67">(I47/J47)*100</f>
        <v>20.903078524929473</v>
      </c>
      <c r="D47" s="4">
        <f t="shared" si="61"/>
        <v>20.609247617752764</v>
      </c>
      <c r="F47" s="24">
        <v>39972414020</v>
      </c>
      <c r="G47" s="24">
        <v>196708805762</v>
      </c>
      <c r="H47" s="24"/>
      <c r="I47" s="24">
        <v>82825597426</v>
      </c>
      <c r="J47" s="24">
        <v>396236359765</v>
      </c>
      <c r="K47" s="24"/>
      <c r="L47" s="24">
        <v>62929842361</v>
      </c>
      <c r="M47" s="24">
        <v>305347597002</v>
      </c>
    </row>
    <row r="48" spans="1:13" x14ac:dyDescent="0.35">
      <c r="A48" s="10" t="s">
        <v>86</v>
      </c>
      <c r="B48" s="4">
        <f t="shared" si="66"/>
        <v>46.26415904173777</v>
      </c>
      <c r="C48" s="4">
        <f t="shared" si="67"/>
        <v>29.638680287729251</v>
      </c>
      <c r="D48" s="4">
        <f t="shared" si="61"/>
        <v>25.123640761690545</v>
      </c>
      <c r="F48" s="24">
        <v>15518359355</v>
      </c>
      <c r="G48" s="24">
        <v>33542940532</v>
      </c>
      <c r="H48" s="24"/>
      <c r="I48" s="24">
        <v>27178745278</v>
      </c>
      <c r="J48" s="24">
        <v>91700254580</v>
      </c>
      <c r="K48" s="24"/>
      <c r="L48" s="24">
        <v>22875696596</v>
      </c>
      <c r="M48" s="24">
        <v>91052474492</v>
      </c>
    </row>
    <row r="49" spans="1:13" x14ac:dyDescent="0.35">
      <c r="A49" s="10" t="s">
        <v>141</v>
      </c>
      <c r="B49" s="4">
        <f t="shared" si="66"/>
        <v>20.079999999983901</v>
      </c>
      <c r="C49" s="4">
        <f t="shared" si="67"/>
        <v>21.979999999972762</v>
      </c>
      <c r="D49" s="4">
        <f t="shared" si="61"/>
        <v>22.013730382613069</v>
      </c>
      <c r="F49" s="24">
        <v>220552779828</v>
      </c>
      <c r="G49" s="24">
        <v>1098370417471</v>
      </c>
      <c r="H49" s="24"/>
      <c r="I49" s="24">
        <v>292295089045</v>
      </c>
      <c r="J49" s="24">
        <v>1329822971089</v>
      </c>
      <c r="K49" s="24"/>
      <c r="L49" s="24">
        <v>352916243912</v>
      </c>
      <c r="M49" s="24">
        <v>1603164196972</v>
      </c>
    </row>
    <row r="50" spans="1:13" x14ac:dyDescent="0.35">
      <c r="A50" s="10" t="s">
        <v>152</v>
      </c>
      <c r="B50" s="4">
        <f t="shared" ref="B50" si="68">(F50/G50)*100</f>
        <v>23.189790774261159</v>
      </c>
      <c r="C50" s="4">
        <f t="shared" ref="C50" si="69">(I50/J50)*100</f>
        <v>23.292649221031819</v>
      </c>
      <c r="D50" s="4">
        <f t="shared" ref="D50:D51" si="70">(L50/M50)*100</f>
        <v>22.58890696943957</v>
      </c>
      <c r="F50" s="24">
        <v>1738444</v>
      </c>
      <c r="G50" s="24">
        <v>7496592</v>
      </c>
      <c r="H50" s="24"/>
      <c r="I50" s="24">
        <v>1629042</v>
      </c>
      <c r="J50" s="24">
        <v>6993803</v>
      </c>
      <c r="K50" s="24"/>
      <c r="L50" s="24">
        <v>1400936</v>
      </c>
      <c r="M50" s="24">
        <v>6201876</v>
      </c>
    </row>
    <row r="51" spans="1:13" x14ac:dyDescent="0.35">
      <c r="A51" s="10" t="s">
        <v>13</v>
      </c>
      <c r="B51" s="4">
        <f t="shared" ref="B51" si="71">(F51/G51)*100</f>
        <v>3.3175490552501192</v>
      </c>
      <c r="C51" s="4">
        <f t="shared" ref="C51" si="72">(I51/J51)*100</f>
        <v>31.440532937118249</v>
      </c>
      <c r="D51" s="4">
        <f t="shared" si="70"/>
        <v>53.734836530351949</v>
      </c>
      <c r="F51" s="24">
        <v>2698670093</v>
      </c>
      <c r="G51" s="24">
        <v>81345295821</v>
      </c>
      <c r="H51" s="24"/>
      <c r="I51" s="24">
        <v>78446045097</v>
      </c>
      <c r="J51" s="24">
        <v>249506092196</v>
      </c>
      <c r="K51" s="24"/>
      <c r="L51" s="24">
        <v>23016251242</v>
      </c>
      <c r="M51" s="24">
        <v>42833016211</v>
      </c>
    </row>
    <row r="53" spans="1:13" x14ac:dyDescent="0.35">
      <c r="A53" s="12"/>
    </row>
    <row r="54" spans="1:13" x14ac:dyDescent="0.35">
      <c r="A54" s="12"/>
    </row>
    <row r="55" spans="1:13" x14ac:dyDescent="0.35">
      <c r="A55" s="12"/>
    </row>
    <row r="56" spans="1:13" x14ac:dyDescent="0.35">
      <c r="A56" s="12"/>
    </row>
  </sheetData>
  <dataValidations count="1">
    <dataValidation type="list" errorStyle="warning" allowBlank="1" showInputMessage="1" showErrorMessage="1" errorTitle="Not Availabe" error="There is no company with this code" sqref="A2:A51" xr:uid="{15834C3E-7848-4219-BF53-A64DB439D857}">
      <formula1>$B$2:$B$36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1895-1309-42E6-BE20-5BB337FF95A5}">
  <dimension ref="A1:M59"/>
  <sheetViews>
    <sheetView topLeftCell="A36" workbookViewId="0">
      <selection activeCell="A2" sqref="A2:A51"/>
    </sheetView>
  </sheetViews>
  <sheetFormatPr defaultRowHeight="14.5" x14ac:dyDescent="0.35"/>
  <cols>
    <col min="1" max="1" width="11" customWidth="1"/>
    <col min="2" max="9" width="10.453125" customWidth="1"/>
    <col min="10" max="13" width="11.453125" customWidth="1"/>
  </cols>
  <sheetData>
    <row r="1" spans="1:13" x14ac:dyDescent="0.35">
      <c r="A1" s="9" t="s">
        <v>159</v>
      </c>
      <c r="B1" t="s">
        <v>160</v>
      </c>
      <c r="C1" t="s">
        <v>161</v>
      </c>
      <c r="D1" t="s">
        <v>162</v>
      </c>
      <c r="E1" t="s">
        <v>163</v>
      </c>
      <c r="F1" t="s">
        <v>164</v>
      </c>
      <c r="G1" t="s">
        <v>165</v>
      </c>
      <c r="H1" t="s">
        <v>166</v>
      </c>
      <c r="I1" t="s">
        <v>167</v>
      </c>
      <c r="J1" t="s">
        <v>168</v>
      </c>
      <c r="K1" t="s">
        <v>169</v>
      </c>
      <c r="L1" t="s">
        <v>170</v>
      </c>
      <c r="M1" t="s">
        <v>171</v>
      </c>
    </row>
    <row r="2" spans="1:13" x14ac:dyDescent="0.35">
      <c r="A2" s="9" t="s">
        <v>1</v>
      </c>
      <c r="B2" s="4">
        <f>VLOOKUP(Table10[[#This Row],[Company]],Table17[#All],2,FALSE)</f>
        <v>8.3226151153246182</v>
      </c>
      <c r="C2" s="4">
        <f>VLOOKUP(Table10[[#This Row],[Company]],Table17[#All],3,FALSE)</f>
        <v>4.192006239401282</v>
      </c>
      <c r="D2" s="4">
        <f>VLOOKUP(Table10[[#This Row],[Company]],Table17[#All],4,FALSE)</f>
        <v>0.13885778360957821</v>
      </c>
      <c r="E2" s="4">
        <f>VLOOKUP(Table10[[#This Row],[Company]],Table28[#All],2,FALSE)</f>
        <v>72.136058116840459</v>
      </c>
      <c r="F2" s="4">
        <f>VLOOKUP(Table10[[#This Row],[Company]],Table28[#All],3,FALSE)</f>
        <v>105.02752471950323</v>
      </c>
      <c r="G2" s="4">
        <f>VLOOKUP(Table10[[#This Row],[Company]],Table28[#All],4,FALSE)</f>
        <v>116.27622877214341</v>
      </c>
      <c r="H2" s="4">
        <f>VLOOKUP(Table10[[#This Row],[Company]],Table49[#All],2,FALSE)</f>
        <v>0.41506285369771839</v>
      </c>
      <c r="I2" s="4">
        <f>VLOOKUP(Table10[[#This Row],[Company]],Table49[#All],3,FALSE)</f>
        <v>1.3658091370357326</v>
      </c>
      <c r="J2" s="4">
        <f>VLOOKUP(Table10[[#This Row],[Company]],Table49[#All],4,FALSE)</f>
        <v>0.9020800536124538</v>
      </c>
      <c r="K2" s="4">
        <f>VLOOKUP(Table10[[#This Row],[Company]],Table510[#All],2,FALSE)</f>
        <v>22.345343591162635</v>
      </c>
      <c r="L2" s="4">
        <f>VLOOKUP(Table10[[#This Row],[Company]],Table510[#All],3,FALSE)</f>
        <v>22.488298999527636</v>
      </c>
      <c r="M2" s="4">
        <f>VLOOKUP(Table10[[#This Row],[Company]],Table510[#All],4,FALSE)</f>
        <v>39.274041933813884</v>
      </c>
    </row>
    <row r="3" spans="1:13" x14ac:dyDescent="0.35">
      <c r="A3" s="10" t="s">
        <v>43</v>
      </c>
      <c r="B3" s="4">
        <f>VLOOKUP(Table10[[#This Row],[Company]],Table17[#All],2,FALSE)</f>
        <v>4.3043564941657131</v>
      </c>
      <c r="C3" s="4">
        <f>VLOOKUP(Table10[[#This Row],[Company]],Table17[#All],3,FALSE)</f>
        <v>5.8577489914980472</v>
      </c>
      <c r="D3" s="4">
        <f>VLOOKUP(Table10[[#This Row],[Company]],Table17[#All],4,FALSE)</f>
        <v>7.7766048445844254</v>
      </c>
      <c r="E3" s="4">
        <f>VLOOKUP(Table10[[#This Row],[Company]],Table28[#All],2,FALSE)</f>
        <v>124.79946826486798</v>
      </c>
      <c r="F3" s="4">
        <f>VLOOKUP(Table10[[#This Row],[Company]],Table28[#All],3,FALSE)</f>
        <v>100.70362338085444</v>
      </c>
      <c r="G3" s="4">
        <f>VLOOKUP(Table10[[#This Row],[Company]],Table28[#All],4,FALSE)</f>
        <v>76.87170885626719</v>
      </c>
      <c r="H3" s="4">
        <f>VLOOKUP(Table10[[#This Row],[Company]],Table49[#All],2,FALSE)</f>
        <v>35.885478345877807</v>
      </c>
      <c r="I3" s="4">
        <f>VLOOKUP(Table10[[#This Row],[Company]],Table49[#All],3,FALSE)</f>
        <v>39.417810523482707</v>
      </c>
      <c r="J3" s="4">
        <f>VLOOKUP(Table10[[#This Row],[Company]],Table49[#All],4,FALSE)</f>
        <v>43.248727350396926</v>
      </c>
      <c r="K3" s="4">
        <f>VLOOKUP(Table10[[#This Row],[Company]],Table510[#All],2,FALSE)</f>
        <v>15.87306196690065</v>
      </c>
      <c r="L3" s="4">
        <f>VLOOKUP(Table10[[#This Row],[Company]],Table510[#All],3,FALSE)</f>
        <v>22.704298034780148</v>
      </c>
      <c r="M3" s="4">
        <f>VLOOKUP(Table10[[#This Row],[Company]],Table510[#All],4,FALSE)</f>
        <v>22.81878928217003</v>
      </c>
    </row>
    <row r="4" spans="1:13" x14ac:dyDescent="0.35">
      <c r="A4" s="10" t="s">
        <v>46</v>
      </c>
      <c r="B4" s="4">
        <f>VLOOKUP(Table10[[#This Row],[Company]],Table17[#All],2,FALSE)</f>
        <v>21.215889426771913</v>
      </c>
      <c r="C4" s="4">
        <f>VLOOKUP(Table10[[#This Row],[Company]],Table17[#All],3,FALSE)</f>
        <v>22.550873941210757</v>
      </c>
      <c r="D4" s="4">
        <f>VLOOKUP(Table10[[#This Row],[Company]],Table17[#All],4,FALSE)</f>
        <v>17.137246749921363</v>
      </c>
      <c r="E4" s="4">
        <f>VLOOKUP(Table10[[#This Row],[Company]],Table28[#All],2,FALSE)</f>
        <v>42.611621147393834</v>
      </c>
      <c r="F4" s="4">
        <f>VLOOKUP(Table10[[#This Row],[Company]],Table28[#All],3,FALSE)</f>
        <v>40.677836352145583</v>
      </c>
      <c r="G4" s="4">
        <f>VLOOKUP(Table10[[#This Row],[Company]],Table28[#All],4,FALSE)</f>
        <v>41.263620377320727</v>
      </c>
      <c r="H4" s="4">
        <f>VLOOKUP(Table10[[#This Row],[Company]],Table49[#All],2,FALSE)</f>
        <v>94.621588153192874</v>
      </c>
      <c r="I4" s="4">
        <f>VLOOKUP(Table10[[#This Row],[Company]],Table49[#All],3,FALSE)</f>
        <v>94.973848051260859</v>
      </c>
      <c r="J4" s="4">
        <f>VLOOKUP(Table10[[#This Row],[Company]],Table49[#All],4,FALSE)</f>
        <v>93.664491209592413</v>
      </c>
      <c r="K4" s="4">
        <f>VLOOKUP(Table10[[#This Row],[Company]],Table510[#All],2,FALSE)</f>
        <v>21.925604464465646</v>
      </c>
      <c r="L4" s="4">
        <f>VLOOKUP(Table10[[#This Row],[Company]],Table510[#All],3,FALSE)</f>
        <v>22.053283044886388</v>
      </c>
      <c r="M4" s="4">
        <f>VLOOKUP(Table10[[#This Row],[Company]],Table510[#All],4,FALSE)</f>
        <v>21.989695701337123</v>
      </c>
    </row>
    <row r="5" spans="1:13" x14ac:dyDescent="0.35">
      <c r="A5" s="10" t="s">
        <v>98</v>
      </c>
      <c r="B5" s="4">
        <f>VLOOKUP(Table10[[#This Row],[Company]],Table17[#All],2,FALSE)</f>
        <v>6.9657592612255019</v>
      </c>
      <c r="C5" s="4">
        <f>VLOOKUP(Table10[[#This Row],[Company]],Table17[#All],3,FALSE)</f>
        <v>9.7798919421142667</v>
      </c>
      <c r="D5" s="4">
        <f>VLOOKUP(Table10[[#This Row],[Company]],Table17[#All],4,FALSE)</f>
        <v>9.9849891962600879</v>
      </c>
      <c r="E5" s="4">
        <f>VLOOKUP(Table10[[#This Row],[Company]],Table28[#All],2,FALSE)</f>
        <v>70.355030957957467</v>
      </c>
      <c r="F5" s="4">
        <f>VLOOKUP(Table10[[#This Row],[Company]],Table28[#All],3,FALSE)</f>
        <v>69.578614803873293</v>
      </c>
      <c r="G5" s="4">
        <f>VLOOKUP(Table10[[#This Row],[Company]],Table28[#All],4,FALSE)</f>
        <v>77.974027426143493</v>
      </c>
      <c r="H5" s="4">
        <f>VLOOKUP(Table10[[#This Row],[Company]],Table49[#All],2,FALSE)</f>
        <v>2.7034998033818325</v>
      </c>
      <c r="I5" s="4">
        <f>VLOOKUP(Table10[[#This Row],[Company]],Table49[#All],3,FALSE)</f>
        <v>4.0680705110235316</v>
      </c>
      <c r="J5" s="4">
        <f>VLOOKUP(Table10[[#This Row],[Company]],Table49[#All],4,FALSE)</f>
        <v>4.5923761825264329</v>
      </c>
      <c r="K5" s="4">
        <f>VLOOKUP(Table10[[#This Row],[Company]],Table510[#All],2,FALSE)</f>
        <v>20.908809891808346</v>
      </c>
      <c r="L5" s="4">
        <f>VLOOKUP(Table10[[#This Row],[Company]],Table510[#All],3,FALSE)</f>
        <v>19.785671760269896</v>
      </c>
      <c r="M5" s="4">
        <f>VLOOKUP(Table10[[#This Row],[Company]],Table510[#All],4,FALSE)</f>
        <v>18.688446710153666</v>
      </c>
    </row>
    <row r="6" spans="1:13" x14ac:dyDescent="0.35">
      <c r="A6" s="10" t="s">
        <v>97</v>
      </c>
      <c r="B6" s="4">
        <f>VLOOKUP(Table10[[#This Row],[Company]],Table17[#All],2,FALSE)</f>
        <v>3.7465359953190944</v>
      </c>
      <c r="C6" s="4">
        <f>VLOOKUP(Table10[[#This Row],[Company]],Table17[#All],3,FALSE)</f>
        <v>7.959933181655396</v>
      </c>
      <c r="D6" s="4">
        <f>VLOOKUP(Table10[[#This Row],[Company]],Table17[#All],4,FALSE)</f>
        <v>10.262058773847588</v>
      </c>
      <c r="E6" s="4">
        <f>VLOOKUP(Table10[[#This Row],[Company]],Table28[#All],2,FALSE)</f>
        <v>43.066654701636409</v>
      </c>
      <c r="F6" s="4">
        <f>VLOOKUP(Table10[[#This Row],[Company]],Table28[#All],3,FALSE)</f>
        <v>41.9083535192906</v>
      </c>
      <c r="G6" s="4">
        <f>VLOOKUP(Table10[[#This Row],[Company]],Table28[#All],4,FALSE)</f>
        <v>34.892815021798214</v>
      </c>
      <c r="H6" s="4">
        <f>VLOOKUP(Table10[[#This Row],[Company]],Table49[#All],2,FALSE)</f>
        <v>38.907717929806736</v>
      </c>
      <c r="I6" s="4">
        <f>VLOOKUP(Table10[[#This Row],[Company]],Table49[#All],3,FALSE)</f>
        <v>41.777662791838779</v>
      </c>
      <c r="J6" s="4">
        <f>VLOOKUP(Table10[[#This Row],[Company]],Table49[#All],4,FALSE)</f>
        <v>35.191750575752387</v>
      </c>
      <c r="K6" s="4">
        <f>VLOOKUP(Table10[[#This Row],[Company]],Table510[#All],2,FALSE)</f>
        <v>15.917545214128975</v>
      </c>
      <c r="L6" s="4">
        <f>VLOOKUP(Table10[[#This Row],[Company]],Table510[#All],3,FALSE)</f>
        <v>14.826108407966695</v>
      </c>
      <c r="M6" s="4">
        <f>VLOOKUP(Table10[[#This Row],[Company]],Table510[#All],4,FALSE)</f>
        <v>13.056538896004458</v>
      </c>
    </row>
    <row r="7" spans="1:13" x14ac:dyDescent="0.35">
      <c r="A7" s="10" t="s">
        <v>74</v>
      </c>
      <c r="B7" s="4">
        <f>VLOOKUP(Table10[[#This Row],[Company]],Table17[#All],2,FALSE)</f>
        <v>0.79560264782030798</v>
      </c>
      <c r="C7" s="4">
        <f>VLOOKUP(Table10[[#This Row],[Company]],Table17[#All],3,FALSE)</f>
        <v>0.84867546808518857</v>
      </c>
      <c r="D7" s="4">
        <f>VLOOKUP(Table10[[#This Row],[Company]],Table17[#All],4,FALSE)</f>
        <v>2.1645086447440351</v>
      </c>
      <c r="E7" s="4">
        <f>VLOOKUP(Table10[[#This Row],[Company]],Table28[#All],2,FALSE)</f>
        <v>101.89722370524296</v>
      </c>
      <c r="F7" s="4">
        <f>VLOOKUP(Table10[[#This Row],[Company]],Table28[#All],3,FALSE)</f>
        <v>101.11352654381677</v>
      </c>
      <c r="G7" s="4">
        <f>VLOOKUP(Table10[[#This Row],[Company]],Table28[#All],4,FALSE)</f>
        <v>99.82817413605764</v>
      </c>
      <c r="H7" s="4">
        <f>VLOOKUP(Table10[[#This Row],[Company]],Table49[#All],2,FALSE)</f>
        <v>3.4644755252268711</v>
      </c>
      <c r="I7" s="4">
        <f>VLOOKUP(Table10[[#This Row],[Company]],Table49[#All],3,FALSE)</f>
        <v>4.4448017303353842</v>
      </c>
      <c r="J7" s="4">
        <f>VLOOKUP(Table10[[#This Row],[Company]],Table49[#All],4,FALSE)</f>
        <v>6.1404896553461494</v>
      </c>
      <c r="K7" s="4">
        <f>VLOOKUP(Table10[[#This Row],[Company]],Table510[#All],2,FALSE)</f>
        <v>50.823720925499359</v>
      </c>
      <c r="L7" s="4">
        <f>VLOOKUP(Table10[[#This Row],[Company]],Table510[#All],3,FALSE)</f>
        <v>47.687662497887388</v>
      </c>
      <c r="M7" s="4">
        <f>VLOOKUP(Table10[[#This Row],[Company]],Table510[#All],4,FALSE)</f>
        <v>33.075897751930547</v>
      </c>
    </row>
    <row r="8" spans="1:13" x14ac:dyDescent="0.35">
      <c r="A8" s="10" t="s">
        <v>52</v>
      </c>
      <c r="B8" s="4">
        <f>VLOOKUP(Table10[[#This Row],[Company]],Table17[#All],2,FALSE)</f>
        <v>3.5600453954743378</v>
      </c>
      <c r="C8" s="4">
        <f>VLOOKUP(Table10[[#This Row],[Company]],Table17[#All],3,FALSE)</f>
        <v>11.580917695926297</v>
      </c>
      <c r="D8" s="4">
        <f>VLOOKUP(Table10[[#This Row],[Company]],Table17[#All],4,FALSE)</f>
        <v>4.8478482206350506</v>
      </c>
      <c r="E8" s="4">
        <f>VLOOKUP(Table10[[#This Row],[Company]],Table28[#All],2,FALSE)</f>
        <v>36.863808647440024</v>
      </c>
      <c r="F8" s="4">
        <f>VLOOKUP(Table10[[#This Row],[Company]],Table28[#All],3,FALSE)</f>
        <v>44.645574040394592</v>
      </c>
      <c r="G8" s="4">
        <f>VLOOKUP(Table10[[#This Row],[Company]],Table28[#All],4,FALSE)</f>
        <v>40.572040288149609</v>
      </c>
      <c r="H8" s="4">
        <f>VLOOKUP(Table10[[#This Row],[Company]],Table49[#All],2,FALSE)</f>
        <v>0</v>
      </c>
      <c r="I8" s="4">
        <f>VLOOKUP(Table10[[#This Row],[Company]],Table49[#All],3,FALSE)</f>
        <v>8.5353412801256509E-2</v>
      </c>
      <c r="J8" s="4">
        <f>VLOOKUP(Table10[[#This Row],[Company]],Table49[#All],4,FALSE)</f>
        <v>0</v>
      </c>
      <c r="K8" s="4">
        <f>VLOOKUP(Table10[[#This Row],[Company]],Table510[#All],2,FALSE)</f>
        <v>23.305465542928275</v>
      </c>
      <c r="L8" s="4">
        <f>VLOOKUP(Table10[[#This Row],[Company]],Table510[#All],3,FALSE)</f>
        <v>5.3703622684725536</v>
      </c>
      <c r="M8" s="4">
        <f>VLOOKUP(Table10[[#This Row],[Company]],Table510[#All],4,FALSE)</f>
        <v>7.7404288712941405</v>
      </c>
    </row>
    <row r="9" spans="1:13" x14ac:dyDescent="0.35">
      <c r="A9" s="10" t="s">
        <v>34</v>
      </c>
      <c r="B9" s="4">
        <f>VLOOKUP(Table10[[#This Row],[Company]],Table17[#All],2,FALSE)</f>
        <v>3.0643608317202422</v>
      </c>
      <c r="C9" s="4">
        <f>VLOOKUP(Table10[[#This Row],[Company]],Table17[#All],3,FALSE)</f>
        <v>2.9324270375034938</v>
      </c>
      <c r="D9" s="4">
        <f>VLOOKUP(Table10[[#This Row],[Company]],Table17[#All],4,FALSE)</f>
        <v>3.081332489544288</v>
      </c>
      <c r="E9" s="4">
        <f>VLOOKUP(Table10[[#This Row],[Company]],Table28[#All],2,FALSE)</f>
        <v>115.69679836448448</v>
      </c>
      <c r="F9" s="4">
        <f>VLOOKUP(Table10[[#This Row],[Company]],Table28[#All],3,FALSE)</f>
        <v>119.62420339409994</v>
      </c>
      <c r="G9" s="4">
        <f>VLOOKUP(Table10[[#This Row],[Company]],Table28[#All],4,FALSE)</f>
        <v>109.12395755240752</v>
      </c>
      <c r="H9" s="4">
        <f>VLOOKUP(Table10[[#This Row],[Company]],Table49[#All],2,FALSE)</f>
        <v>83.612095091210847</v>
      </c>
      <c r="I9" s="4">
        <f>VLOOKUP(Table10[[#This Row],[Company]],Table49[#All],3,FALSE)</f>
        <v>84.345868805580096</v>
      </c>
      <c r="J9" s="4">
        <f>VLOOKUP(Table10[[#This Row],[Company]],Table49[#All],4,FALSE)</f>
        <v>91.856482584950825</v>
      </c>
      <c r="K9" s="4">
        <f>VLOOKUP(Table10[[#This Row],[Company]],Table510[#All],2,FALSE)</f>
        <v>19.516518229280919</v>
      </c>
      <c r="L9" s="4">
        <f>VLOOKUP(Table10[[#This Row],[Company]],Table510[#All],3,FALSE)</f>
        <v>19.792986357094225</v>
      </c>
      <c r="M9" s="4">
        <f>VLOOKUP(Table10[[#This Row],[Company]],Table510[#All],4,FALSE)</f>
        <v>19.455506594088494</v>
      </c>
    </row>
    <row r="10" spans="1:13" x14ac:dyDescent="0.35">
      <c r="A10" s="10" t="s">
        <v>109</v>
      </c>
      <c r="B10" s="4">
        <f>VLOOKUP(Table10[[#This Row],[Company]],Table17[#All],2,FALSE)</f>
        <v>11.020879060641056</v>
      </c>
      <c r="C10" s="4">
        <f>VLOOKUP(Table10[[#This Row],[Company]],Table17[#All],3,FALSE)</f>
        <v>12.844448268117828</v>
      </c>
      <c r="D10" s="4">
        <f>VLOOKUP(Table10[[#This Row],[Company]],Table17[#All],4,FALSE)</f>
        <v>8.1103696171696473</v>
      </c>
      <c r="E10" s="4">
        <f>VLOOKUP(Table10[[#This Row],[Company]],Table28[#All],2,FALSE)</f>
        <v>22.345943191590241</v>
      </c>
      <c r="F10" s="4">
        <f>VLOOKUP(Table10[[#This Row],[Company]],Table28[#All],3,FALSE)</f>
        <v>10.854189075064264</v>
      </c>
      <c r="G10" s="4">
        <f>VLOOKUP(Table10[[#This Row],[Company]],Table28[#All],4,FALSE)</f>
        <v>15.300330584032709</v>
      </c>
      <c r="H10" s="4">
        <f>VLOOKUP(Table10[[#This Row],[Company]],Table49[#All],2,FALSE)</f>
        <v>58.593094975060765</v>
      </c>
      <c r="I10" s="4">
        <f>VLOOKUP(Table10[[#This Row],[Company]],Table49[#All],3,FALSE)</f>
        <v>76.863857599585316</v>
      </c>
      <c r="J10" s="4">
        <f>VLOOKUP(Table10[[#This Row],[Company]],Table49[#All],4,FALSE)</f>
        <v>98.115800792169168</v>
      </c>
      <c r="K10" s="4">
        <f>VLOOKUP(Table10[[#This Row],[Company]],Table510[#All],2,FALSE)</f>
        <v>20.846622478137967</v>
      </c>
      <c r="L10" s="4">
        <f>VLOOKUP(Table10[[#This Row],[Company]],Table510[#All],3,FALSE)</f>
        <v>22.053597059476189</v>
      </c>
      <c r="M10" s="4">
        <f>VLOOKUP(Table10[[#This Row],[Company]],Table510[#All],4,FALSE)</f>
        <v>21.568538163422456</v>
      </c>
    </row>
    <row r="11" spans="1:13" x14ac:dyDescent="0.35">
      <c r="A11" s="10" t="s">
        <v>111</v>
      </c>
      <c r="B11" s="4">
        <f>VLOOKUP(Table10[[#This Row],[Company]],Table17[#All],2,FALSE)</f>
        <v>13.404104470392239</v>
      </c>
      <c r="C11" s="4">
        <f>VLOOKUP(Table10[[#This Row],[Company]],Table17[#All],3,FALSE)</f>
        <v>11.549815270994989</v>
      </c>
      <c r="D11" s="4">
        <f>VLOOKUP(Table10[[#This Row],[Company]],Table17[#All],4,FALSE)</f>
        <v>13.32097684685383</v>
      </c>
      <c r="E11" s="4">
        <f>VLOOKUP(Table10[[#This Row],[Company]],Table28[#All],2,FALSE)</f>
        <v>34.605495370079389</v>
      </c>
      <c r="F11" s="4">
        <f>VLOOKUP(Table10[[#This Row],[Company]],Table28[#All],3,FALSE)</f>
        <v>42.895192829462658</v>
      </c>
      <c r="G11" s="4">
        <f>VLOOKUP(Table10[[#This Row],[Company]],Table28[#All],4,FALSE)</f>
        <v>51.607712015250272</v>
      </c>
      <c r="H11" s="4">
        <f>VLOOKUP(Table10[[#This Row],[Company]],Table49[#All],2,FALSE)</f>
        <v>97.252714306792114</v>
      </c>
      <c r="I11" s="4">
        <f>VLOOKUP(Table10[[#This Row],[Company]],Table49[#All],3,FALSE)</f>
        <v>99.711685874034472</v>
      </c>
      <c r="J11" s="4">
        <f>VLOOKUP(Table10[[#This Row],[Company]],Table49[#All],4,FALSE)</f>
        <v>0.66071565416933464</v>
      </c>
      <c r="K11" s="4">
        <f>VLOOKUP(Table10[[#This Row],[Company]],Table510[#All],2,FALSE)</f>
        <v>21.546790168725767</v>
      </c>
      <c r="L11" s="4">
        <f>VLOOKUP(Table10[[#This Row],[Company]],Table510[#All],3,FALSE)</f>
        <v>21.519171741858354</v>
      </c>
      <c r="M11" s="4">
        <f>VLOOKUP(Table10[[#This Row],[Company]],Table510[#All],4,FALSE)</f>
        <v>21.44945285853936</v>
      </c>
    </row>
    <row r="12" spans="1:13" x14ac:dyDescent="0.35">
      <c r="A12" s="10" t="s">
        <v>15</v>
      </c>
      <c r="B12" s="4">
        <f>VLOOKUP(Table10[[#This Row],[Company]],Table17[#All],2,FALSE)</f>
        <v>10.20991026616759</v>
      </c>
      <c r="C12" s="4">
        <f>VLOOKUP(Table10[[#This Row],[Company]],Table17[#All],3,FALSE)</f>
        <v>7.3539210508451651</v>
      </c>
      <c r="D12" s="4">
        <f>VLOOKUP(Table10[[#This Row],[Company]],Table17[#All],4,FALSE)</f>
        <v>5.6579027014361447</v>
      </c>
      <c r="E12" s="4">
        <f>VLOOKUP(Table10[[#This Row],[Company]],Table28[#All],2,FALSE)</f>
        <v>40.938578168531933</v>
      </c>
      <c r="F12" s="4">
        <f>VLOOKUP(Table10[[#This Row],[Company]],Table28[#All],3,FALSE)</f>
        <v>51.354962967217119</v>
      </c>
      <c r="G12" s="4">
        <f>VLOOKUP(Table10[[#This Row],[Company]],Table28[#All],4,FALSE)</f>
        <v>51.582251763103585</v>
      </c>
      <c r="H12" s="4">
        <f>VLOOKUP(Table10[[#This Row],[Company]],Table49[#All],2,FALSE)</f>
        <v>0.54771678784278277</v>
      </c>
      <c r="I12" s="4">
        <f>VLOOKUP(Table10[[#This Row],[Company]],Table49[#All],3,FALSE)</f>
        <v>0.59078113970612822</v>
      </c>
      <c r="J12" s="4">
        <f>VLOOKUP(Table10[[#This Row],[Company]],Table49[#All],4,FALSE)</f>
        <v>3.1449166792980625</v>
      </c>
      <c r="K12" s="4">
        <f>VLOOKUP(Table10[[#This Row],[Company]],Table510[#All],2,FALSE)</f>
        <v>21.895455446001829</v>
      </c>
      <c r="L12" s="4">
        <f>VLOOKUP(Table10[[#This Row],[Company]],Table510[#All],3,FALSE)</f>
        <v>17.15555894808859</v>
      </c>
      <c r="M12" s="4">
        <f>VLOOKUP(Table10[[#This Row],[Company]],Table510[#All],4,FALSE)</f>
        <v>22.650085004930119</v>
      </c>
    </row>
    <row r="13" spans="1:13" x14ac:dyDescent="0.35">
      <c r="A13" s="10" t="s">
        <v>133</v>
      </c>
      <c r="B13" s="4">
        <f>VLOOKUP(Table10[[#This Row],[Company]],Table17[#All],2,FALSE)</f>
        <v>7.0336809566778093</v>
      </c>
      <c r="C13" s="4">
        <f>VLOOKUP(Table10[[#This Row],[Company]],Table17[#All],3,FALSE)</f>
        <v>7.4347755402358242</v>
      </c>
      <c r="D13" s="4">
        <f>VLOOKUP(Table10[[#This Row],[Company]],Table17[#All],4,FALSE)</f>
        <v>7.1657224673848834</v>
      </c>
      <c r="E13" s="4">
        <f>VLOOKUP(Table10[[#This Row],[Company]],Table28[#All],2,FALSE)</f>
        <v>49.697653457082566</v>
      </c>
      <c r="F13" s="4">
        <f>VLOOKUP(Table10[[#This Row],[Company]],Table28[#All],3,FALSE)</f>
        <v>43.139785223767674</v>
      </c>
      <c r="G13" s="4">
        <f>VLOOKUP(Table10[[#This Row],[Company]],Table28[#All],4,FALSE)</f>
        <v>45.409082516601252</v>
      </c>
      <c r="H13" s="4">
        <f>VLOOKUP(Table10[[#This Row],[Company]],Table49[#All],2,FALSE)</f>
        <v>6.4864741607877026</v>
      </c>
      <c r="I13" s="4">
        <f>VLOOKUP(Table10[[#This Row],[Company]],Table49[#All],3,FALSE)</f>
        <v>5.2052014034670071</v>
      </c>
      <c r="J13" s="4">
        <f>VLOOKUP(Table10[[#This Row],[Company]],Table49[#All],4,FALSE)</f>
        <v>4.6838403016649304</v>
      </c>
      <c r="K13" s="4">
        <f>VLOOKUP(Table10[[#This Row],[Company]],Table510[#All],2,FALSE)</f>
        <v>30.734006084774624</v>
      </c>
      <c r="L13" s="4">
        <f>VLOOKUP(Table10[[#This Row],[Company]],Table510[#All],3,FALSE)</f>
        <v>25.711134864868651</v>
      </c>
      <c r="M13" s="4">
        <f>VLOOKUP(Table10[[#This Row],[Company]],Table510[#All],4,FALSE)</f>
        <v>23.639274053513887</v>
      </c>
    </row>
    <row r="14" spans="1:13" x14ac:dyDescent="0.35">
      <c r="A14" s="10" t="s">
        <v>32</v>
      </c>
      <c r="B14" s="4">
        <f>VLOOKUP(Table10[[#This Row],[Company]],Table17[#All],2,FALSE)</f>
        <v>9.3079751935633581</v>
      </c>
      <c r="C14" s="4">
        <f>VLOOKUP(Table10[[#This Row],[Company]],Table17[#All],3,FALSE)</f>
        <v>6.3932131356795567</v>
      </c>
      <c r="D14" s="4">
        <f>VLOOKUP(Table10[[#This Row],[Company]],Table17[#All],4,FALSE)</f>
        <v>5.93832274537613</v>
      </c>
      <c r="E14" s="4">
        <f>VLOOKUP(Table10[[#This Row],[Company]],Table28[#All],2,FALSE)</f>
        <v>13.117757362478692</v>
      </c>
      <c r="F14" s="4">
        <f>VLOOKUP(Table10[[#This Row],[Company]],Table28[#All],3,FALSE)</f>
        <v>9.7451462951337966</v>
      </c>
      <c r="G14" s="4">
        <f>VLOOKUP(Table10[[#This Row],[Company]],Table28[#All],4,FALSE)</f>
        <v>8.6694594032590135</v>
      </c>
      <c r="H14" s="4">
        <f>VLOOKUP(Table10[[#This Row],[Company]],Table49[#All],2,FALSE)</f>
        <v>0.81499613791870384</v>
      </c>
      <c r="I14" s="4">
        <f>VLOOKUP(Table10[[#This Row],[Company]],Table49[#All],3,FALSE)</f>
        <v>0.2642999831545218</v>
      </c>
      <c r="J14" s="4">
        <f>VLOOKUP(Table10[[#This Row],[Company]],Table49[#All],4,FALSE)</f>
        <v>0.46055089044256459</v>
      </c>
      <c r="K14" s="4">
        <f>VLOOKUP(Table10[[#This Row],[Company]],Table510[#All],2,FALSE)</f>
        <v>21.223965784497704</v>
      </c>
      <c r="L14" s="4">
        <f>VLOOKUP(Table10[[#This Row],[Company]],Table510[#All],3,FALSE)</f>
        <v>20.254679402815025</v>
      </c>
      <c r="M14" s="4">
        <f>VLOOKUP(Table10[[#This Row],[Company]],Table510[#All],4,FALSE)</f>
        <v>15.228420987844975</v>
      </c>
    </row>
    <row r="15" spans="1:13" x14ac:dyDescent="0.35">
      <c r="A15" s="10" t="s">
        <v>119</v>
      </c>
      <c r="B15" s="4">
        <f>VLOOKUP(Table10[[#This Row],[Company]],Table17[#All],2,FALSE)</f>
        <v>7.2804289625780836</v>
      </c>
      <c r="C15" s="4">
        <f>VLOOKUP(Table10[[#This Row],[Company]],Table17[#All],3,FALSE)</f>
        <v>7.1200703371358545</v>
      </c>
      <c r="D15" s="4">
        <f>VLOOKUP(Table10[[#This Row],[Company]],Table17[#All],4,FALSE)</f>
        <v>8.097616400253651</v>
      </c>
      <c r="E15" s="4">
        <f>VLOOKUP(Table10[[#This Row],[Company]],Table28[#All],2,FALSE)</f>
        <v>122.42197458928446</v>
      </c>
      <c r="F15" s="4">
        <f>VLOOKUP(Table10[[#This Row],[Company]],Table28[#All],3,FALSE)</f>
        <v>118.63324693322686</v>
      </c>
      <c r="G15" s="4">
        <f>VLOOKUP(Table10[[#This Row],[Company]],Table28[#All],4,FALSE)</f>
        <v>90.005276482940459</v>
      </c>
      <c r="H15" s="4">
        <f>VLOOKUP(Table10[[#This Row],[Company]],Table49[#All],2,FALSE)</f>
        <v>7.8237391652618031</v>
      </c>
      <c r="I15" s="4">
        <f>VLOOKUP(Table10[[#This Row],[Company]],Table49[#All],3,FALSE)</f>
        <v>9.0842723771968874</v>
      </c>
      <c r="J15" s="4">
        <f>VLOOKUP(Table10[[#This Row],[Company]],Table49[#All],4,FALSE)</f>
        <v>7.6371506766058861</v>
      </c>
      <c r="K15" s="4">
        <f>VLOOKUP(Table10[[#This Row],[Company]],Table510[#All],2,FALSE)</f>
        <v>22.131642583475188</v>
      </c>
      <c r="L15" s="4">
        <f>VLOOKUP(Table10[[#This Row],[Company]],Table510[#All],3,FALSE)</f>
        <v>22.623225468889455</v>
      </c>
      <c r="M15" s="4">
        <f>VLOOKUP(Table10[[#This Row],[Company]],Table510[#All],4,FALSE)</f>
        <v>23.18588502949919</v>
      </c>
    </row>
    <row r="16" spans="1:13" x14ac:dyDescent="0.35">
      <c r="A16" s="10" t="s">
        <v>143</v>
      </c>
      <c r="B16" s="4">
        <f>VLOOKUP(Table10[[#This Row],[Company]],Table17[#All],2,FALSE)</f>
        <v>13.443283975785617</v>
      </c>
      <c r="C16" s="4">
        <f>VLOOKUP(Table10[[#This Row],[Company]],Table17[#All],3,FALSE)</f>
        <v>11.542418682157253</v>
      </c>
      <c r="D16" s="4">
        <f>VLOOKUP(Table10[[#This Row],[Company]],Table17[#All],4,FALSE)</f>
        <v>14.637306308321907</v>
      </c>
      <c r="E16" s="4">
        <f>VLOOKUP(Table10[[#This Row],[Company]],Table28[#All],2,FALSE)</f>
        <v>81.870061346137277</v>
      </c>
      <c r="F16" s="4">
        <f>VLOOKUP(Table10[[#This Row],[Company]],Table28[#All],3,FALSE)</f>
        <v>94.485854681448828</v>
      </c>
      <c r="G16" s="4">
        <f>VLOOKUP(Table10[[#This Row],[Company]],Table28[#All],4,FALSE)</f>
        <v>85.190948211228218</v>
      </c>
      <c r="H16" s="4">
        <f>VLOOKUP(Table10[[#This Row],[Company]],Table49[#All],2,FALSE)</f>
        <v>7.0863105317650108</v>
      </c>
      <c r="I16" s="4">
        <f>VLOOKUP(Table10[[#This Row],[Company]],Table49[#All],3,FALSE)</f>
        <v>0.64275480911284133</v>
      </c>
      <c r="J16" s="4">
        <f>VLOOKUP(Table10[[#This Row],[Company]],Table49[#All],4,FALSE)</f>
        <v>0.91170309620802625</v>
      </c>
      <c r="K16" s="4">
        <f>VLOOKUP(Table10[[#This Row],[Company]],Table510[#All],2,FALSE)</f>
        <v>22.017400034046585</v>
      </c>
      <c r="L16" s="4">
        <f>VLOOKUP(Table10[[#This Row],[Company]],Table510[#All],3,FALSE)</f>
        <v>23.562203533179201</v>
      </c>
      <c r="M16" s="4">
        <f>VLOOKUP(Table10[[#This Row],[Company]],Table510[#All],4,FALSE)</f>
        <v>21.475669254432045</v>
      </c>
    </row>
    <row r="17" spans="1:13" x14ac:dyDescent="0.35">
      <c r="A17" s="10" t="s">
        <v>114</v>
      </c>
      <c r="B17" s="4">
        <f>VLOOKUP(Table10[[#This Row],[Company]],Table17[#All],2,FALSE)</f>
        <v>6.7041665466610514</v>
      </c>
      <c r="C17" s="4">
        <f>VLOOKUP(Table10[[#This Row],[Company]],Table17[#All],3,FALSE)</f>
        <v>4.9626359657180732</v>
      </c>
      <c r="D17" s="4">
        <f>VLOOKUP(Table10[[#This Row],[Company]],Table17[#All],4,FALSE)</f>
        <v>7.0976192960410964</v>
      </c>
      <c r="E17" s="4">
        <f>VLOOKUP(Table10[[#This Row],[Company]],Table28[#All],2,FALSE)</f>
        <v>114.80525506389108</v>
      </c>
      <c r="F17" s="4">
        <f>VLOOKUP(Table10[[#This Row],[Company]],Table28[#All],3,FALSE)</f>
        <v>100.62554931221885</v>
      </c>
      <c r="G17" s="4">
        <f>VLOOKUP(Table10[[#This Row],[Company]],Table28[#All],4,FALSE)</f>
        <v>92.044011054805409</v>
      </c>
      <c r="H17" s="4">
        <f>VLOOKUP(Table10[[#This Row],[Company]],Table49[#All],2,FALSE)</f>
        <v>48.788555811503798</v>
      </c>
      <c r="I17" s="4">
        <f>VLOOKUP(Table10[[#This Row],[Company]],Table49[#All],3,FALSE)</f>
        <v>46.594653912113785</v>
      </c>
      <c r="J17" s="4">
        <f>VLOOKUP(Table10[[#This Row],[Company]],Table49[#All],4,FALSE)</f>
        <v>44.674265404002547</v>
      </c>
      <c r="K17" s="4">
        <f>VLOOKUP(Table10[[#This Row],[Company]],Table510[#All],2,FALSE)</f>
        <v>20.484343483578673</v>
      </c>
      <c r="L17" s="4">
        <f>VLOOKUP(Table10[[#This Row],[Company]],Table510[#All],3,FALSE)</f>
        <v>23.961445161941882</v>
      </c>
      <c r="M17" s="4">
        <f>VLOOKUP(Table10[[#This Row],[Company]],Table510[#All],4,FALSE)</f>
        <v>26.034512240739005</v>
      </c>
    </row>
    <row r="18" spans="1:13" x14ac:dyDescent="0.35">
      <c r="A18" s="10" t="s">
        <v>39</v>
      </c>
      <c r="B18" s="4">
        <f>VLOOKUP(Table10[[#This Row],[Company]],Table17[#All],2,FALSE)</f>
        <v>7.1068703904894237</v>
      </c>
      <c r="C18" s="4">
        <f>VLOOKUP(Table10[[#This Row],[Company]],Table17[#All],3,FALSE)</f>
        <v>5.5597553184831421</v>
      </c>
      <c r="D18" s="4">
        <f>VLOOKUP(Table10[[#This Row],[Company]],Table17[#All],4,FALSE)</f>
        <v>5.3264147219456763</v>
      </c>
      <c r="E18" s="4">
        <f>VLOOKUP(Table10[[#This Row],[Company]],Table28[#All],2,FALSE)</f>
        <v>6.9561814433817304</v>
      </c>
      <c r="F18" s="4">
        <f>VLOOKUP(Table10[[#This Row],[Company]],Table28[#All],3,FALSE)</f>
        <v>52.896115858273184</v>
      </c>
      <c r="G18" s="4">
        <f>VLOOKUP(Table10[[#This Row],[Company]],Table28[#All],4,FALSE)</f>
        <v>55.161196968772266</v>
      </c>
      <c r="H18" s="4">
        <f>VLOOKUP(Table10[[#This Row],[Company]],Table49[#All],2,FALSE)</f>
        <v>78.670339789202487</v>
      </c>
      <c r="I18" s="4">
        <f>VLOOKUP(Table10[[#This Row],[Company]],Table49[#All],3,FALSE)</f>
        <v>88.556922041697021</v>
      </c>
      <c r="J18" s="4">
        <f>VLOOKUP(Table10[[#This Row],[Company]],Table49[#All],4,FALSE)</f>
        <v>16.621013544844683</v>
      </c>
      <c r="K18" s="4">
        <f>VLOOKUP(Table10[[#This Row],[Company]],Table510[#All],2,FALSE)</f>
        <v>22.010962742511651</v>
      </c>
      <c r="L18" s="4">
        <f>VLOOKUP(Table10[[#This Row],[Company]],Table510[#All],3,FALSE)</f>
        <v>22.201440430919025</v>
      </c>
      <c r="M18" s="4">
        <f>VLOOKUP(Table10[[#This Row],[Company]],Table510[#All],4,FALSE)</f>
        <v>22.272955516418435</v>
      </c>
    </row>
    <row r="19" spans="1:13" x14ac:dyDescent="0.35">
      <c r="A19" s="10" t="s">
        <v>22</v>
      </c>
      <c r="B19" s="4">
        <f>VLOOKUP(Table10[[#This Row],[Company]],Table17[#All],2,FALSE)</f>
        <v>6.599056097006363</v>
      </c>
      <c r="C19" s="4">
        <f>VLOOKUP(Table10[[#This Row],[Company]],Table17[#All],3,FALSE)</f>
        <v>9.0963249613133659</v>
      </c>
      <c r="D19" s="4">
        <f>VLOOKUP(Table10[[#This Row],[Company]],Table17[#All],4,FALSE)</f>
        <v>12.247370041271175</v>
      </c>
      <c r="E19" s="4">
        <f>VLOOKUP(Table10[[#This Row],[Company]],Table28[#All],2,FALSE)</f>
        <v>69.286277726986967</v>
      </c>
      <c r="F19" s="4">
        <f>VLOOKUP(Table10[[#This Row],[Company]],Table28[#All],3,FALSE)</f>
        <v>54.42216454930184</v>
      </c>
      <c r="G19" s="4">
        <f>VLOOKUP(Table10[[#This Row],[Company]],Table28[#All],4,FALSE)</f>
        <v>44.595971345010049</v>
      </c>
      <c r="H19" s="4">
        <f>VLOOKUP(Table10[[#This Row],[Company]],Table49[#All],2,FALSE)</f>
        <v>0.65577965212065525</v>
      </c>
      <c r="I19" s="4">
        <f>VLOOKUP(Table10[[#This Row],[Company]],Table49[#All],3,FALSE)</f>
        <v>1.0544104561661627</v>
      </c>
      <c r="J19" s="4">
        <f>VLOOKUP(Table10[[#This Row],[Company]],Table49[#All],4,FALSE)</f>
        <v>0.55651808575955242</v>
      </c>
      <c r="K19" s="4">
        <f>VLOOKUP(Table10[[#This Row],[Company]],Table510[#All],2,FALSE)</f>
        <v>26.005461331500516</v>
      </c>
      <c r="L19" s="4">
        <f>VLOOKUP(Table10[[#This Row],[Company]],Table510[#All],3,FALSE)</f>
        <v>24.554028373017182</v>
      </c>
      <c r="M19" s="4">
        <f>VLOOKUP(Table10[[#This Row],[Company]],Table510[#All],4,FALSE)</f>
        <v>22.669202485386396</v>
      </c>
    </row>
    <row r="20" spans="1:13" x14ac:dyDescent="0.35">
      <c r="A20" s="10" t="s">
        <v>35</v>
      </c>
      <c r="B20" s="4">
        <f>VLOOKUP(Table10[[#This Row],[Company]],Table17[#All],2,FALSE)</f>
        <v>2.1611424802569883</v>
      </c>
      <c r="C20" s="4">
        <f>VLOOKUP(Table10[[#This Row],[Company]],Table17[#All],3,FALSE)</f>
        <v>4.9398892984253262</v>
      </c>
      <c r="D20" s="4">
        <f>VLOOKUP(Table10[[#This Row],[Company]],Table17[#All],4,FALSE)</f>
        <v>3.5525848848318011</v>
      </c>
      <c r="E20" s="4">
        <f>VLOOKUP(Table10[[#This Row],[Company]],Table28[#All],2,FALSE)</f>
        <v>34.550276432451113</v>
      </c>
      <c r="F20" s="4">
        <f>VLOOKUP(Table10[[#This Row],[Company]],Table28[#All],3,FALSE)</f>
        <v>18.955795923701459</v>
      </c>
      <c r="G20" s="4">
        <f>VLOOKUP(Table10[[#This Row],[Company]],Table28[#All],4,FALSE)</f>
        <v>12.819234173085208</v>
      </c>
      <c r="H20" s="4">
        <f>VLOOKUP(Table10[[#This Row],[Company]],Table49[#All],2,FALSE)</f>
        <v>22.101552980602101</v>
      </c>
      <c r="I20" s="4">
        <f>VLOOKUP(Table10[[#This Row],[Company]],Table49[#All],3,FALSE)</f>
        <v>25.231070666351503</v>
      </c>
      <c r="J20" s="4">
        <f>VLOOKUP(Table10[[#This Row],[Company]],Table49[#All],4,FALSE)</f>
        <v>26.504515050583606</v>
      </c>
      <c r="K20" s="4">
        <f>VLOOKUP(Table10[[#This Row],[Company]],Table510[#All],2,FALSE)</f>
        <v>19.956971603171279</v>
      </c>
      <c r="L20" s="4">
        <f>VLOOKUP(Table10[[#This Row],[Company]],Table510[#All],3,FALSE)</f>
        <v>22.22469436750049</v>
      </c>
      <c r="M20" s="4">
        <f>VLOOKUP(Table10[[#This Row],[Company]],Table510[#All],4,FALSE)</f>
        <v>22.802300278113698</v>
      </c>
    </row>
    <row r="21" spans="1:13" x14ac:dyDescent="0.35">
      <c r="A21" s="10" t="s">
        <v>122</v>
      </c>
      <c r="B21" s="4">
        <f>VLOOKUP(Table10[[#This Row],[Company]],Table17[#All],2,FALSE)</f>
        <v>6.2640596537638036</v>
      </c>
      <c r="C21" s="4">
        <f>VLOOKUP(Table10[[#This Row],[Company]],Table17[#All],3,FALSE)</f>
        <v>5.0947186578087305</v>
      </c>
      <c r="D21" s="4">
        <f>VLOOKUP(Table10[[#This Row],[Company]],Table17[#All],4,FALSE)</f>
        <v>6.159954364042906</v>
      </c>
      <c r="E21" s="4">
        <f>VLOOKUP(Table10[[#This Row],[Company]],Table28[#All],2,FALSE)</f>
        <v>106.09154460952099</v>
      </c>
      <c r="F21" s="4">
        <f>VLOOKUP(Table10[[#This Row],[Company]],Table28[#All],3,FALSE)</f>
        <v>92.723184223096894</v>
      </c>
      <c r="G21" s="4">
        <f>VLOOKUP(Table10[[#This Row],[Company]],Table28[#All],4,FALSE)</f>
        <v>85.724540327227345</v>
      </c>
      <c r="H21" s="4">
        <f>VLOOKUP(Table10[[#This Row],[Company]],Table49[#All],2,FALSE)</f>
        <v>16.491323116878085</v>
      </c>
      <c r="I21" s="4">
        <f>VLOOKUP(Table10[[#This Row],[Company]],Table49[#All],3,FALSE)</f>
        <v>16.387354126260757</v>
      </c>
      <c r="J21" s="4">
        <f>VLOOKUP(Table10[[#This Row],[Company]],Table49[#All],4,FALSE)</f>
        <v>13.265114134194144</v>
      </c>
      <c r="K21" s="4">
        <f>VLOOKUP(Table10[[#This Row],[Company]],Table510[#All],2,FALSE)</f>
        <v>22.493174486268668</v>
      </c>
      <c r="L21" s="4">
        <f>VLOOKUP(Table10[[#This Row],[Company]],Table510[#All],3,FALSE)</f>
        <v>25.377511463202683</v>
      </c>
      <c r="M21" s="4">
        <f>VLOOKUP(Table10[[#This Row],[Company]],Table510[#All],4,FALSE)</f>
        <v>26.394810399795482</v>
      </c>
    </row>
    <row r="22" spans="1:13" x14ac:dyDescent="0.35">
      <c r="A22" s="10" t="s">
        <v>104</v>
      </c>
      <c r="B22" s="4">
        <f>VLOOKUP(Table10[[#This Row],[Company]],Table17[#All],2,FALSE)</f>
        <v>4.7817364972991623</v>
      </c>
      <c r="C22" s="4">
        <f>VLOOKUP(Table10[[#This Row],[Company]],Table17[#All],3,FALSE)</f>
        <v>5.7884975060357666</v>
      </c>
      <c r="D22" s="4">
        <f>VLOOKUP(Table10[[#This Row],[Company]],Table17[#All],4,FALSE)</f>
        <v>4.2723699027518061</v>
      </c>
      <c r="E22" s="4">
        <f>VLOOKUP(Table10[[#This Row],[Company]],Table28[#All],2,FALSE)</f>
        <v>23.614757944668334</v>
      </c>
      <c r="F22" s="4">
        <f>VLOOKUP(Table10[[#This Row],[Company]],Table28[#All],3,FALSE)</f>
        <v>30.181187419752952</v>
      </c>
      <c r="G22" s="4">
        <f>VLOOKUP(Table10[[#This Row],[Company]],Table28[#All],4,FALSE)</f>
        <v>27.747151263698726</v>
      </c>
      <c r="H22" s="4">
        <f>VLOOKUP(Table10[[#This Row],[Company]],Table49[#All],2,FALSE)</f>
        <v>9.0603148158814157</v>
      </c>
      <c r="I22" s="4">
        <f>VLOOKUP(Table10[[#This Row],[Company]],Table49[#All],3,FALSE)</f>
        <v>8.0941529529883365</v>
      </c>
      <c r="J22" s="4">
        <f>VLOOKUP(Table10[[#This Row],[Company]],Table49[#All],4,FALSE)</f>
        <v>9.7025852654335463</v>
      </c>
      <c r="K22" s="4">
        <f>VLOOKUP(Table10[[#This Row],[Company]],Table510[#All],2,FALSE)</f>
        <v>26.695374128626632</v>
      </c>
      <c r="L22" s="4">
        <f>VLOOKUP(Table10[[#This Row],[Company]],Table510[#All],3,FALSE)</f>
        <v>23.369416196846547</v>
      </c>
      <c r="M22" s="4">
        <f>VLOOKUP(Table10[[#This Row],[Company]],Table510[#All],4,FALSE)</f>
        <v>24.647915615712044</v>
      </c>
    </row>
    <row r="23" spans="1:13" x14ac:dyDescent="0.35">
      <c r="A23" s="10" t="s">
        <v>8</v>
      </c>
      <c r="B23" s="4">
        <f>VLOOKUP(Table10[[#This Row],[Company]],Table17[#All],2,FALSE)</f>
        <v>6.8430065770297759</v>
      </c>
      <c r="C23" s="4">
        <f>VLOOKUP(Table10[[#This Row],[Company]],Table17[#All],3,FALSE)</f>
        <v>7.1672834641365659</v>
      </c>
      <c r="D23" s="4">
        <f>VLOOKUP(Table10[[#This Row],[Company]],Table17[#All],4,FALSE)</f>
        <v>6.5777043873543839</v>
      </c>
      <c r="E23" s="4">
        <f>VLOOKUP(Table10[[#This Row],[Company]],Table28[#All],2,FALSE)</f>
        <v>26.745354872837179</v>
      </c>
      <c r="F23" s="4">
        <f>VLOOKUP(Table10[[#This Row],[Company]],Table28[#All],3,FALSE)</f>
        <v>31.375747397161309</v>
      </c>
      <c r="G23" s="4">
        <f>VLOOKUP(Table10[[#This Row],[Company]],Table28[#All],4,FALSE)</f>
        <v>41.394069704343607</v>
      </c>
      <c r="H23" s="4">
        <f>VLOOKUP(Table10[[#This Row],[Company]],Table49[#All],2,FALSE)</f>
        <v>0.4845441716793023</v>
      </c>
      <c r="I23" s="4">
        <f>VLOOKUP(Table10[[#This Row],[Company]],Table49[#All],3,FALSE)</f>
        <v>0.2439219643332545</v>
      </c>
      <c r="J23" s="4">
        <f>VLOOKUP(Table10[[#This Row],[Company]],Table49[#All],4,FALSE)</f>
        <v>1.0645083823528885</v>
      </c>
      <c r="K23" s="4">
        <f>VLOOKUP(Table10[[#This Row],[Company]],Table510[#All],2,FALSE)</f>
        <v>19.942059138711603</v>
      </c>
      <c r="L23" s="4">
        <f>VLOOKUP(Table10[[#This Row],[Company]],Table510[#All],3,FALSE)</f>
        <v>19.520082260629739</v>
      </c>
      <c r="M23" s="4">
        <f>VLOOKUP(Table10[[#This Row],[Company]],Table510[#All],4,FALSE)</f>
        <v>18.615075940556213</v>
      </c>
    </row>
    <row r="24" spans="1:13" x14ac:dyDescent="0.35">
      <c r="A24" s="10" t="s">
        <v>59</v>
      </c>
      <c r="B24" s="4">
        <f>VLOOKUP(Table10[[#This Row],[Company]],Table17[#All],2,FALSE)</f>
        <v>6.8485127207135319</v>
      </c>
      <c r="C24" s="4">
        <f>VLOOKUP(Table10[[#This Row],[Company]],Table17[#All],3,FALSE)</f>
        <v>4.1297846280231347</v>
      </c>
      <c r="D24" s="4">
        <f>VLOOKUP(Table10[[#This Row],[Company]],Table17[#All],4,FALSE)</f>
        <v>6.2478329612675232</v>
      </c>
      <c r="E24" s="4">
        <f>VLOOKUP(Table10[[#This Row],[Company]],Table28[#All],2,FALSE)</f>
        <v>87.407188536492043</v>
      </c>
      <c r="F24" s="4">
        <f>VLOOKUP(Table10[[#This Row],[Company]],Table28[#All],3,FALSE)</f>
        <v>78.691481674059943</v>
      </c>
      <c r="G24" s="4">
        <f>VLOOKUP(Table10[[#This Row],[Company]],Table28[#All],4,FALSE)</f>
        <v>72.609587934728154</v>
      </c>
      <c r="H24" s="4">
        <f>VLOOKUP(Table10[[#This Row],[Company]],Table49[#All],2,FALSE)</f>
        <v>3.7945479934430213</v>
      </c>
      <c r="I24" s="4">
        <f>VLOOKUP(Table10[[#This Row],[Company]],Table49[#All],3,FALSE)</f>
        <v>4.0364473478046019</v>
      </c>
      <c r="J24" s="4">
        <f>VLOOKUP(Table10[[#This Row],[Company]],Table49[#All],4,FALSE)</f>
        <v>2.8502379745409487</v>
      </c>
      <c r="K24" s="4">
        <f>VLOOKUP(Table10[[#This Row],[Company]],Table510[#All],2,FALSE)</f>
        <v>26.287606043051127</v>
      </c>
      <c r="L24" s="4">
        <f>VLOOKUP(Table10[[#This Row],[Company]],Table510[#All],3,FALSE)</f>
        <v>22.221544079688531</v>
      </c>
      <c r="M24" s="4">
        <f>VLOOKUP(Table10[[#This Row],[Company]],Table510[#All],4,FALSE)</f>
        <v>22.249228828693816</v>
      </c>
    </row>
    <row r="25" spans="1:13" x14ac:dyDescent="0.35">
      <c r="A25" s="10" t="s">
        <v>14</v>
      </c>
      <c r="B25" s="4">
        <f>VLOOKUP(Table10[[#This Row],[Company]],Table17[#All],2,FALSE)</f>
        <v>7.4533810410310641</v>
      </c>
      <c r="C25" s="4">
        <f>VLOOKUP(Table10[[#This Row],[Company]],Table17[#All],3,FALSE)</f>
        <v>4.560693015151287</v>
      </c>
      <c r="D25" s="4">
        <f>VLOOKUP(Table10[[#This Row],[Company]],Table17[#All],4,FALSE)</f>
        <v>2.7731978290696202</v>
      </c>
      <c r="E25" s="4">
        <f>VLOOKUP(Table10[[#This Row],[Company]],Table28[#All],2,FALSE)</f>
        <v>118.1965104928675</v>
      </c>
      <c r="F25" s="4">
        <f>VLOOKUP(Table10[[#This Row],[Company]],Table28[#All],3,FALSE)</f>
        <v>139.40989296273386</v>
      </c>
      <c r="G25" s="4">
        <f>VLOOKUP(Table10[[#This Row],[Company]],Table28[#All],4,FALSE)</f>
        <v>140.76318615123427</v>
      </c>
      <c r="H25" s="4">
        <f>VLOOKUP(Table10[[#This Row],[Company]],Table49[#All],2,FALSE)</f>
        <v>1.0547896864825423</v>
      </c>
      <c r="I25" s="4">
        <f>VLOOKUP(Table10[[#This Row],[Company]],Table49[#All],3,FALSE)</f>
        <v>0.76023783072609208</v>
      </c>
      <c r="J25" s="4">
        <f>VLOOKUP(Table10[[#This Row],[Company]],Table49[#All],4,FALSE)</f>
        <v>0.53237773991224235</v>
      </c>
      <c r="K25" s="4">
        <f>VLOOKUP(Table10[[#This Row],[Company]],Table510[#All],2,FALSE)</f>
        <v>23.728965830985018</v>
      </c>
      <c r="L25" s="4">
        <f>VLOOKUP(Table10[[#This Row],[Company]],Table510[#All],3,FALSE)</f>
        <v>23.719167124151138</v>
      </c>
      <c r="M25" s="4">
        <f>VLOOKUP(Table10[[#This Row],[Company]],Table510[#All],4,FALSE)</f>
        <v>25.000455901626733</v>
      </c>
    </row>
    <row r="26" spans="1:13" x14ac:dyDescent="0.35">
      <c r="A26" s="10" t="s">
        <v>94</v>
      </c>
      <c r="B26" s="4">
        <f>VLOOKUP(Table10[[#This Row],[Company]],Table17[#All],2,FALSE)</f>
        <v>3.426169665976122</v>
      </c>
      <c r="C26" s="4">
        <f>VLOOKUP(Table10[[#This Row],[Company]],Table17[#All],3,FALSE)</f>
        <v>2.1437811560518729</v>
      </c>
      <c r="D26" s="4">
        <f>VLOOKUP(Table10[[#This Row],[Company]],Table17[#All],4,FALSE)</f>
        <v>3.8493965868252835</v>
      </c>
      <c r="E26" s="4">
        <f>VLOOKUP(Table10[[#This Row],[Company]],Table28[#All],2,FALSE)</f>
        <v>11.099046282808491</v>
      </c>
      <c r="F26" s="4">
        <f>VLOOKUP(Table10[[#This Row],[Company]],Table28[#All],3,FALSE)</f>
        <v>12.104061216890976</v>
      </c>
      <c r="G26" s="4">
        <f>VLOOKUP(Table10[[#This Row],[Company]],Table28[#All],4,FALSE)</f>
        <v>14.695496835197156</v>
      </c>
      <c r="H26" s="4">
        <f>VLOOKUP(Table10[[#This Row],[Company]],Table49[#All],2,FALSE)</f>
        <v>1.1316677827004296</v>
      </c>
      <c r="I26" s="4">
        <f>VLOOKUP(Table10[[#This Row],[Company]],Table49[#All],3,FALSE)</f>
        <v>0.25976335490399644</v>
      </c>
      <c r="J26" s="4">
        <f>VLOOKUP(Table10[[#This Row],[Company]],Table49[#All],4,FALSE)</f>
        <v>3.2700756103653035E-2</v>
      </c>
      <c r="K26" s="4">
        <f>VLOOKUP(Table10[[#This Row],[Company]],Table510[#All],2,FALSE)</f>
        <v>14.143671377341407</v>
      </c>
      <c r="L26" s="4">
        <f>VLOOKUP(Table10[[#This Row],[Company]],Table510[#All],3,FALSE)</f>
        <v>30.866518714362641</v>
      </c>
      <c r="M26" s="4">
        <f>VLOOKUP(Table10[[#This Row],[Company]],Table510[#All],4,FALSE)</f>
        <v>17.30607571167036</v>
      </c>
    </row>
    <row r="27" spans="1:13" x14ac:dyDescent="0.35">
      <c r="A27" s="10" t="s">
        <v>123</v>
      </c>
      <c r="B27" s="4">
        <f>VLOOKUP(Table10[[#This Row],[Company]],Table17[#All],2,FALSE)</f>
        <v>18.847898263009306</v>
      </c>
      <c r="C27" s="4">
        <f>VLOOKUP(Table10[[#This Row],[Company]],Table17[#All],3,FALSE)</f>
        <v>13.64616921227225</v>
      </c>
      <c r="D27" s="4">
        <f>VLOOKUP(Table10[[#This Row],[Company]],Table17[#All],4,FALSE)</f>
        <v>9.698758407721634</v>
      </c>
      <c r="E27" s="4">
        <f>VLOOKUP(Table10[[#This Row],[Company]],Table28[#All],2,FALSE)</f>
        <v>31.050329172328805</v>
      </c>
      <c r="F27" s="4">
        <f>VLOOKUP(Table10[[#This Row],[Company]],Table28[#All],3,FALSE)</f>
        <v>22.259167635539715</v>
      </c>
      <c r="G27" s="4">
        <f>VLOOKUP(Table10[[#This Row],[Company]],Table28[#All],4,FALSE)</f>
        <v>23.496086659205499</v>
      </c>
      <c r="H27" s="4">
        <f>VLOOKUP(Table10[[#This Row],[Company]],Table49[#All],2,FALSE)</f>
        <v>35.088899203145488</v>
      </c>
      <c r="I27" s="4">
        <f>VLOOKUP(Table10[[#This Row],[Company]],Table49[#All],3,FALSE)</f>
        <v>43.213533142582619</v>
      </c>
      <c r="J27" s="4">
        <f>VLOOKUP(Table10[[#This Row],[Company]],Table49[#All],4,FALSE)</f>
        <v>77.771786948935443</v>
      </c>
      <c r="K27" s="4">
        <f>VLOOKUP(Table10[[#This Row],[Company]],Table510[#All],2,FALSE)</f>
        <v>21.002458515430209</v>
      </c>
      <c r="L27" s="4">
        <f>VLOOKUP(Table10[[#This Row],[Company]],Table510[#All],3,FALSE)</f>
        <v>21.955702448995265</v>
      </c>
      <c r="M27" s="4">
        <f>VLOOKUP(Table10[[#This Row],[Company]],Table510[#All],4,FALSE)</f>
        <v>21.983013181090055</v>
      </c>
    </row>
    <row r="28" spans="1:13" x14ac:dyDescent="0.35">
      <c r="A28" s="10" t="s">
        <v>136</v>
      </c>
      <c r="B28" s="4">
        <f>VLOOKUP(Table10[[#This Row],[Company]],Table17[#All],2,FALSE)</f>
        <v>12.592253186297931</v>
      </c>
      <c r="C28" s="4">
        <f>VLOOKUP(Table10[[#This Row],[Company]],Table17[#All],3,FALSE)</f>
        <v>12.664893975703063</v>
      </c>
      <c r="D28" s="4">
        <f>VLOOKUP(Table10[[#This Row],[Company]],Table17[#All],4,FALSE)</f>
        <v>10.268494200140875</v>
      </c>
      <c r="E28" s="4">
        <f>VLOOKUP(Table10[[#This Row],[Company]],Table28[#All],2,FALSE)</f>
        <v>20.693984071379951</v>
      </c>
      <c r="F28" s="4">
        <f>VLOOKUP(Table10[[#This Row],[Company]],Table28[#All],3,FALSE)</f>
        <v>23.27876373184732</v>
      </c>
      <c r="G28" s="4">
        <f>VLOOKUP(Table10[[#This Row],[Company]],Table28[#All],4,FALSE)</f>
        <v>17.030892835518472</v>
      </c>
      <c r="H28" s="4">
        <f>VLOOKUP(Table10[[#This Row],[Company]],Table49[#All],2,FALSE)</f>
        <v>1.0447807748826947</v>
      </c>
      <c r="I28" s="4">
        <f>VLOOKUP(Table10[[#This Row],[Company]],Table49[#All],3,FALSE)</f>
        <v>0.90968919890823641</v>
      </c>
      <c r="J28" s="4">
        <f>VLOOKUP(Table10[[#This Row],[Company]],Table49[#All],4,FALSE)</f>
        <v>1.0759451688518422</v>
      </c>
      <c r="K28" s="4">
        <f>VLOOKUP(Table10[[#This Row],[Company]],Table510[#All],2,FALSE)</f>
        <v>21.993694147482465</v>
      </c>
      <c r="L28" s="4">
        <f>VLOOKUP(Table10[[#This Row],[Company]],Table510[#All],3,FALSE)</f>
        <v>22.624732405195932</v>
      </c>
      <c r="M28" s="4">
        <f>VLOOKUP(Table10[[#This Row],[Company]],Table510[#All],4,FALSE)</f>
        <v>22.955572180176965</v>
      </c>
    </row>
    <row r="29" spans="1:13" x14ac:dyDescent="0.35">
      <c r="A29" s="10" t="s">
        <v>17</v>
      </c>
      <c r="B29" s="4">
        <f>VLOOKUP(Table10[[#This Row],[Company]],Table17[#All],2,FALSE)</f>
        <v>1.1105262922556562</v>
      </c>
      <c r="C29" s="4">
        <f>VLOOKUP(Table10[[#This Row],[Company]],Table17[#All],3,FALSE)</f>
        <v>0.45619741999402552</v>
      </c>
      <c r="D29" s="4">
        <f>VLOOKUP(Table10[[#This Row],[Company]],Table17[#All],4,FALSE)</f>
        <v>1.1448132550010612</v>
      </c>
      <c r="E29" s="4">
        <f>VLOOKUP(Table10[[#This Row],[Company]],Table28[#All],2,FALSE)</f>
        <v>165.46091157007297</v>
      </c>
      <c r="F29" s="4">
        <f>VLOOKUP(Table10[[#This Row],[Company]],Table28[#All],3,FALSE)</f>
        <v>176.94528196954491</v>
      </c>
      <c r="G29" s="4">
        <f>VLOOKUP(Table10[[#This Row],[Company]],Table28[#All],4,FALSE)</f>
        <v>157.78365978190379</v>
      </c>
      <c r="H29" s="4">
        <f>VLOOKUP(Table10[[#This Row],[Company]],Table49[#All],2,FALSE)</f>
        <v>3.2672798955265958</v>
      </c>
      <c r="I29" s="4">
        <f>VLOOKUP(Table10[[#This Row],[Company]],Table49[#All],3,FALSE)</f>
        <v>3.9645203022473257</v>
      </c>
      <c r="J29" s="4">
        <f>VLOOKUP(Table10[[#This Row],[Company]],Table49[#All],4,FALSE)</f>
        <v>2.6907757340873095</v>
      </c>
      <c r="K29" s="4">
        <f>VLOOKUP(Table10[[#This Row],[Company]],Table510[#All],2,FALSE)</f>
        <v>20.825009727629521</v>
      </c>
      <c r="L29" s="4">
        <f>VLOOKUP(Table10[[#This Row],[Company]],Table510[#All],3,FALSE)</f>
        <v>17.63020915313837</v>
      </c>
      <c r="M29" s="4">
        <f>VLOOKUP(Table10[[#This Row],[Company]],Table510[#All],4,FALSE)</f>
        <v>43.298713208750868</v>
      </c>
    </row>
    <row r="30" spans="1:13" x14ac:dyDescent="0.35">
      <c r="A30" s="10" t="s">
        <v>137</v>
      </c>
      <c r="B30" s="4">
        <f>VLOOKUP(Table10[[#This Row],[Company]],Table17[#All],2,FALSE)</f>
        <v>12.829103068791856</v>
      </c>
      <c r="C30" s="4">
        <f>VLOOKUP(Table10[[#This Row],[Company]],Table17[#All],3,FALSE)</f>
        <v>17.331300278888616</v>
      </c>
      <c r="D30" s="4">
        <f>VLOOKUP(Table10[[#This Row],[Company]],Table17[#All],4,FALSE)</f>
        <v>18.609039179846704</v>
      </c>
      <c r="E30" s="4">
        <f>VLOOKUP(Table10[[#This Row],[Company]],Table28[#All],2,FALSE)</f>
        <v>50.029410982678201</v>
      </c>
      <c r="F30" s="4">
        <f>VLOOKUP(Table10[[#This Row],[Company]],Table28[#All],3,FALSE)</f>
        <v>37.029869047786619</v>
      </c>
      <c r="G30" s="4">
        <f>VLOOKUP(Table10[[#This Row],[Company]],Table28[#All],4,FALSE)</f>
        <v>20.34673098771712</v>
      </c>
      <c r="H30" s="4">
        <f>VLOOKUP(Table10[[#This Row],[Company]],Table49[#All],2,FALSE)</f>
        <v>4.1088851454841452E-2</v>
      </c>
      <c r="I30" s="4">
        <f>VLOOKUP(Table10[[#This Row],[Company]],Table49[#All],3,FALSE)</f>
        <v>5.5407930858739655E-3</v>
      </c>
      <c r="J30" s="4">
        <f>VLOOKUP(Table10[[#This Row],[Company]],Table49[#All],4,FALSE)</f>
        <v>0</v>
      </c>
      <c r="K30" s="4">
        <f>VLOOKUP(Table10[[#This Row],[Company]],Table510[#All],2,FALSE)</f>
        <v>30.886547485019072</v>
      </c>
      <c r="L30" s="4">
        <f>VLOOKUP(Table10[[#This Row],[Company]],Table510[#All],3,FALSE)</f>
        <v>24.367485673181651</v>
      </c>
      <c r="M30" s="4">
        <f>VLOOKUP(Table10[[#This Row],[Company]],Table510[#All],4,FALSE)</f>
        <v>12.25452522024168</v>
      </c>
    </row>
    <row r="31" spans="1:13" x14ac:dyDescent="0.35">
      <c r="A31" s="10" t="s">
        <v>124</v>
      </c>
      <c r="B31" s="4">
        <f>VLOOKUP(Table10[[#This Row],[Company]],Table17[#All],2,FALSE)</f>
        <v>22.787341757423039</v>
      </c>
      <c r="C31" s="4">
        <f>VLOOKUP(Table10[[#This Row],[Company]],Table17[#All],3,FALSE)</f>
        <v>27.408666523238097</v>
      </c>
      <c r="D31" s="4">
        <f>VLOOKUP(Table10[[#This Row],[Company]],Table17[#All],4,FALSE)</f>
        <v>31.298170299010224</v>
      </c>
      <c r="E31" s="4">
        <f>VLOOKUP(Table10[[#This Row],[Company]],Table28[#All],2,FALSE)</f>
        <v>165.84164045718674</v>
      </c>
      <c r="F31" s="4">
        <f>VLOOKUP(Table10[[#This Row],[Company]],Table28[#All],3,FALSE)</f>
        <v>214.41168386480632</v>
      </c>
      <c r="G31" s="4">
        <f>VLOOKUP(Table10[[#This Row],[Company]],Table28[#All],4,FALSE)</f>
        <v>144.88337747178312</v>
      </c>
      <c r="H31" s="4">
        <f>VLOOKUP(Table10[[#This Row],[Company]],Table49[#All],2,FALSE)</f>
        <v>0.42132570269046987</v>
      </c>
      <c r="I31" s="4">
        <f>VLOOKUP(Table10[[#This Row],[Company]],Table49[#All],3,FALSE)</f>
        <v>0.28214267335217263</v>
      </c>
      <c r="J31" s="4">
        <f>VLOOKUP(Table10[[#This Row],[Company]],Table49[#All],4,FALSE)</f>
        <v>0.17004558491171159</v>
      </c>
      <c r="K31" s="4">
        <f>VLOOKUP(Table10[[#This Row],[Company]],Table510[#All],2,FALSE)</f>
        <v>24.143949344996074</v>
      </c>
      <c r="L31" s="4">
        <f>VLOOKUP(Table10[[#This Row],[Company]],Table510[#All],3,FALSE)</f>
        <v>25.798985468761408</v>
      </c>
      <c r="M31" s="4">
        <f>VLOOKUP(Table10[[#This Row],[Company]],Table510[#All],4,FALSE)</f>
        <v>23.699524940617579</v>
      </c>
    </row>
    <row r="32" spans="1:13" x14ac:dyDescent="0.35">
      <c r="A32" s="10" t="s">
        <v>49</v>
      </c>
      <c r="B32" s="4">
        <f>VLOOKUP(Table10[[#This Row],[Company]],Table17[#All],2,FALSE)</f>
        <v>10.657441787851042</v>
      </c>
      <c r="C32" s="4">
        <f>VLOOKUP(Table10[[#This Row],[Company]],Table17[#All],3,FALSE)</f>
        <v>12.541707210648726</v>
      </c>
      <c r="D32" s="4">
        <f>VLOOKUP(Table10[[#This Row],[Company]],Table17[#All],4,FALSE)</f>
        <v>8.0178270988505975</v>
      </c>
      <c r="E32" s="4">
        <f>VLOOKUP(Table10[[#This Row],[Company]],Table28[#All],2,FALSE)</f>
        <v>76.058953097303615</v>
      </c>
      <c r="F32" s="4">
        <f>VLOOKUP(Table10[[#This Row],[Company]],Table28[#All],3,FALSE)</f>
        <v>51.834388712870286</v>
      </c>
      <c r="G32" s="4">
        <f>VLOOKUP(Table10[[#This Row],[Company]],Table28[#All],4,FALSE)</f>
        <v>41.528048687155547</v>
      </c>
      <c r="H32" s="4">
        <f>VLOOKUP(Table10[[#This Row],[Company]],Table49[#All],2,FALSE)</f>
        <v>3.1512630400750981</v>
      </c>
      <c r="I32" s="4">
        <f>VLOOKUP(Table10[[#This Row],[Company]],Table49[#All],3,FALSE)</f>
        <v>4.0785382438260687</v>
      </c>
      <c r="J32" s="4">
        <f>VLOOKUP(Table10[[#This Row],[Company]],Table49[#All],4,FALSE)</f>
        <v>0.37673427367612589</v>
      </c>
      <c r="K32" s="4">
        <f>VLOOKUP(Table10[[#This Row],[Company]],Table510[#All],2,FALSE)</f>
        <v>21.285934284885794</v>
      </c>
      <c r="L32" s="4">
        <f>VLOOKUP(Table10[[#This Row],[Company]],Table510[#All],3,FALSE)</f>
        <v>21.879883924782764</v>
      </c>
      <c r="M32" s="4">
        <f>VLOOKUP(Table10[[#This Row],[Company]],Table510[#All],4,FALSE)</f>
        <v>21.611001534887301</v>
      </c>
    </row>
    <row r="33" spans="1:13" x14ac:dyDescent="0.35">
      <c r="A33" s="10" t="s">
        <v>125</v>
      </c>
      <c r="B33" s="4">
        <f>VLOOKUP(Table10[[#This Row],[Company]],Table17[#All],2,FALSE)</f>
        <v>6.0802978734899469</v>
      </c>
      <c r="C33" s="4">
        <f>VLOOKUP(Table10[[#This Row],[Company]],Table17[#All],3,FALSE)</f>
        <v>8.8438244142979414</v>
      </c>
      <c r="D33" s="4">
        <f>VLOOKUP(Table10[[#This Row],[Company]],Table17[#All],4,FALSE)</f>
        <v>13.593703568592344</v>
      </c>
      <c r="E33" s="4">
        <f>VLOOKUP(Table10[[#This Row],[Company]],Table28[#All],2,FALSE)</f>
        <v>75.330970232217325</v>
      </c>
      <c r="F33" s="4">
        <f>VLOOKUP(Table10[[#This Row],[Company]],Table28[#All],3,FALSE)</f>
        <v>73.562069639613483</v>
      </c>
      <c r="G33" s="4">
        <f>VLOOKUP(Table10[[#This Row],[Company]],Table28[#All],4,FALSE)</f>
        <v>56.198571221467411</v>
      </c>
      <c r="H33" s="4">
        <f>VLOOKUP(Table10[[#This Row],[Company]],Table49[#All],2,FALSE)</f>
        <v>91.339273109468465</v>
      </c>
      <c r="I33" s="4">
        <f>VLOOKUP(Table10[[#This Row],[Company]],Table49[#All],3,FALSE)</f>
        <v>92.89543113088132</v>
      </c>
      <c r="J33" s="4">
        <f>VLOOKUP(Table10[[#This Row],[Company]],Table49[#All],4,FALSE)</f>
        <v>94.372774916149254</v>
      </c>
      <c r="K33" s="4">
        <f>VLOOKUP(Table10[[#This Row],[Company]],Table510[#All],2,FALSE)</f>
        <v>21.849851520986416</v>
      </c>
      <c r="L33" s="4">
        <f>VLOOKUP(Table10[[#This Row],[Company]],Table510[#All],3,FALSE)</f>
        <v>21.38789616556263</v>
      </c>
      <c r="M33" s="4">
        <f>VLOOKUP(Table10[[#This Row],[Company]],Table510[#All],4,FALSE)</f>
        <v>20.73528735891577</v>
      </c>
    </row>
    <row r="34" spans="1:13" x14ac:dyDescent="0.35">
      <c r="A34" s="10" t="s">
        <v>26</v>
      </c>
      <c r="B34" s="4">
        <f>VLOOKUP(Table10[[#This Row],[Company]],Table17[#All],2,FALSE)</f>
        <v>14.886099842850273</v>
      </c>
      <c r="C34" s="4">
        <f>VLOOKUP(Table10[[#This Row],[Company]],Table17[#All],3,FALSE)</f>
        <v>11.672986877159339</v>
      </c>
      <c r="D34" s="4">
        <f>VLOOKUP(Table10[[#This Row],[Company]],Table17[#All],4,FALSE)</f>
        <v>11.762943669741091</v>
      </c>
      <c r="E34" s="4">
        <f>VLOOKUP(Table10[[#This Row],[Company]],Table28[#All],2,FALSE)</f>
        <v>21.795831998593009</v>
      </c>
      <c r="F34" s="4">
        <f>VLOOKUP(Table10[[#This Row],[Company]],Table28[#All],3,FALSE)</f>
        <v>24.298014913331052</v>
      </c>
      <c r="G34" s="4">
        <f>VLOOKUP(Table10[[#This Row],[Company]],Table28[#All],4,FALSE)</f>
        <v>21.510085346798498</v>
      </c>
      <c r="H34" s="4">
        <f>VLOOKUP(Table10[[#This Row],[Company]],Table49[#All],2,FALSE)</f>
        <v>11.793663069954793</v>
      </c>
      <c r="I34" s="4">
        <f>VLOOKUP(Table10[[#This Row],[Company]],Table49[#All],3,FALSE)</f>
        <v>8.5913274233570522</v>
      </c>
      <c r="J34" s="4">
        <f>VLOOKUP(Table10[[#This Row],[Company]],Table49[#All],4,FALSE)</f>
        <v>6.7602154148815359</v>
      </c>
      <c r="K34" s="4">
        <f>VLOOKUP(Table10[[#This Row],[Company]],Table510[#All],2,FALSE)</f>
        <v>21.635780865253235</v>
      </c>
      <c r="L34" s="4">
        <f>VLOOKUP(Table10[[#This Row],[Company]],Table510[#All],3,FALSE)</f>
        <v>21.737082779146522</v>
      </c>
      <c r="M34" s="4">
        <f>VLOOKUP(Table10[[#This Row],[Company]],Table510[#All],4,FALSE)</f>
        <v>21.542625304685121</v>
      </c>
    </row>
    <row r="35" spans="1:13" x14ac:dyDescent="0.35">
      <c r="A35" s="10" t="s">
        <v>138</v>
      </c>
      <c r="B35" s="4">
        <f>VLOOKUP(Table10[[#This Row],[Company]],Table17[#All],2,FALSE)</f>
        <v>0.61445251706855142</v>
      </c>
      <c r="C35" s="4">
        <f>VLOOKUP(Table10[[#This Row],[Company]],Table17[#All],3,FALSE)</f>
        <v>1.5166662623829401</v>
      </c>
      <c r="D35" s="4">
        <f>VLOOKUP(Table10[[#This Row],[Company]],Table17[#All],4,FALSE)</f>
        <v>0.34045836367142901</v>
      </c>
      <c r="E35" s="4">
        <f>VLOOKUP(Table10[[#This Row],[Company]],Table28[#All],2,FALSE)</f>
        <v>148.1235782534396</v>
      </c>
      <c r="F35" s="4">
        <f>VLOOKUP(Table10[[#This Row],[Company]],Table28[#All],3,FALSE)</f>
        <v>134.02997499634867</v>
      </c>
      <c r="G35" s="4">
        <f>VLOOKUP(Table10[[#This Row],[Company]],Table28[#All],4,FALSE)</f>
        <v>129.23862955264366</v>
      </c>
      <c r="H35" s="4">
        <f>VLOOKUP(Table10[[#This Row],[Company]],Table49[#All],2,FALSE)</f>
        <v>93.563374756432111</v>
      </c>
      <c r="I35" s="4">
        <f>VLOOKUP(Table10[[#This Row],[Company]],Table49[#All],3,FALSE)</f>
        <v>93.159185666928821</v>
      </c>
      <c r="J35" s="4">
        <f>VLOOKUP(Table10[[#This Row],[Company]],Table49[#All],4,FALSE)</f>
        <v>85.919647719905257</v>
      </c>
      <c r="K35" s="4">
        <f>VLOOKUP(Table10[[#This Row],[Company]],Table510[#All],2,FALSE)</f>
        <v>12.373039447816666</v>
      </c>
      <c r="L35" s="4">
        <f>VLOOKUP(Table10[[#This Row],[Company]],Table510[#All],3,FALSE)</f>
        <v>33.990707028270393</v>
      </c>
      <c r="M35" s="4">
        <f>VLOOKUP(Table10[[#This Row],[Company]],Table510[#All],4,FALSE)</f>
        <v>21.537758206375081</v>
      </c>
    </row>
    <row r="36" spans="1:13" x14ac:dyDescent="0.35">
      <c r="A36" s="10" t="s">
        <v>129</v>
      </c>
      <c r="B36" s="4">
        <f>VLOOKUP(Table10[[#This Row],[Company]],Table17[#All],2,FALSE)</f>
        <v>6.7664936347808373</v>
      </c>
      <c r="C36" s="4">
        <f>VLOOKUP(Table10[[#This Row],[Company]],Table17[#All],3,FALSE)</f>
        <v>10.465231583198674</v>
      </c>
      <c r="D36" s="4">
        <f>VLOOKUP(Table10[[#This Row],[Company]],Table17[#All],4,FALSE)</f>
        <v>8.4518540308189429</v>
      </c>
      <c r="E36" s="4">
        <f>VLOOKUP(Table10[[#This Row],[Company]],Table28[#All],2,FALSE)</f>
        <v>46.058589064429093</v>
      </c>
      <c r="F36" s="4">
        <f>VLOOKUP(Table10[[#This Row],[Company]],Table28[#All],3,FALSE)</f>
        <v>54.049883897841291</v>
      </c>
      <c r="G36" s="4">
        <f>VLOOKUP(Table10[[#This Row],[Company]],Table28[#All],4,FALSE)</f>
        <v>64.764201566072032</v>
      </c>
      <c r="H36" s="4">
        <f>VLOOKUP(Table10[[#This Row],[Company]],Table49[#All],2,FALSE)</f>
        <v>48.082102151859239</v>
      </c>
      <c r="I36" s="4">
        <f>VLOOKUP(Table10[[#This Row],[Company]],Table49[#All],3,FALSE)</f>
        <v>48.674318858266247</v>
      </c>
      <c r="J36" s="4">
        <f>VLOOKUP(Table10[[#This Row],[Company]],Table49[#All],4,FALSE)</f>
        <v>48.833737935409467</v>
      </c>
      <c r="K36" s="4">
        <f>VLOOKUP(Table10[[#This Row],[Company]],Table510[#All],2,FALSE)</f>
        <v>25.16010859256901</v>
      </c>
      <c r="L36" s="4">
        <f>VLOOKUP(Table10[[#This Row],[Company]],Table510[#All],3,FALSE)</f>
        <v>24.535481401163832</v>
      </c>
      <c r="M36" s="4">
        <f>VLOOKUP(Table10[[#This Row],[Company]],Table510[#All],4,FALSE)</f>
        <v>22.124375029753949</v>
      </c>
    </row>
    <row r="37" spans="1:13" x14ac:dyDescent="0.35">
      <c r="A37" s="10" t="s">
        <v>95</v>
      </c>
      <c r="B37" s="4">
        <f>VLOOKUP(Table10[[#This Row],[Company]],Table17[#All],2,FALSE)</f>
        <v>2.9954954873561386</v>
      </c>
      <c r="C37" s="4">
        <f>VLOOKUP(Table10[[#This Row],[Company]],Table17[#All],3,FALSE)</f>
        <v>2.0808402314858849</v>
      </c>
      <c r="D37" s="4">
        <f>VLOOKUP(Table10[[#This Row],[Company]],Table17[#All],4,FALSE)</f>
        <v>4.4567508651159384</v>
      </c>
      <c r="E37" s="4">
        <f>VLOOKUP(Table10[[#This Row],[Company]],Table28[#All],2,FALSE)</f>
        <v>6.5112459987614102</v>
      </c>
      <c r="F37" s="4">
        <f>VLOOKUP(Table10[[#This Row],[Company]],Table28[#All],3,FALSE)</f>
        <v>8.4020305408350993</v>
      </c>
      <c r="G37" s="4">
        <f>VLOOKUP(Table10[[#This Row],[Company]],Table28[#All],4,FALSE)</f>
        <v>7.949822629949181</v>
      </c>
      <c r="H37" s="4">
        <f>VLOOKUP(Table10[[#This Row],[Company]],Table49[#All],2,FALSE)</f>
        <v>13.030922964055188</v>
      </c>
      <c r="I37" s="4">
        <f>VLOOKUP(Table10[[#This Row],[Company]],Table49[#All],3,FALSE)</f>
        <v>42.272808111629708</v>
      </c>
      <c r="J37" s="4">
        <f>VLOOKUP(Table10[[#This Row],[Company]],Table49[#All],4,FALSE)</f>
        <v>63.241966900999188</v>
      </c>
      <c r="K37" s="4">
        <f>VLOOKUP(Table10[[#This Row],[Company]],Table510[#All],2,FALSE)</f>
        <v>19.348598417180334</v>
      </c>
      <c r="L37" s="4">
        <f>VLOOKUP(Table10[[#This Row],[Company]],Table510[#All],3,FALSE)</f>
        <v>29.184415939639852</v>
      </c>
      <c r="M37" s="4">
        <f>VLOOKUP(Table10[[#This Row],[Company]],Table510[#All],4,FALSE)</f>
        <v>19.879007964836379</v>
      </c>
    </row>
    <row r="38" spans="1:13" x14ac:dyDescent="0.35">
      <c r="A38" s="10" t="s">
        <v>140</v>
      </c>
      <c r="B38" s="4">
        <f>VLOOKUP(Table10[[#This Row],[Company]],Table17[#All],2,FALSE)</f>
        <v>30.988137046967662</v>
      </c>
      <c r="C38" s="4">
        <f>VLOOKUP(Table10[[#This Row],[Company]],Table17[#All],3,FALSE)</f>
        <v>27.066757288232935</v>
      </c>
      <c r="D38" s="4">
        <f>VLOOKUP(Table10[[#This Row],[Company]],Table17[#All],4,FALSE)</f>
        <v>24.433817410002195</v>
      </c>
      <c r="E38" s="4">
        <f>VLOOKUP(Table10[[#This Row],[Company]],Table28[#All],2,FALSE)</f>
        <v>17.22135236237769</v>
      </c>
      <c r="F38" s="4">
        <f>VLOOKUP(Table10[[#This Row],[Company]],Table28[#All],3,FALSE)</f>
        <v>16.430498006689536</v>
      </c>
      <c r="G38" s="4">
        <f>VLOOKUP(Table10[[#This Row],[Company]],Table28[#All],4,FALSE)</f>
        <v>14.907672638123346</v>
      </c>
      <c r="H38" s="4">
        <f>VLOOKUP(Table10[[#This Row],[Company]],Table49[#All],2,FALSE)</f>
        <v>43.63384251000614</v>
      </c>
      <c r="I38" s="4">
        <f>VLOOKUP(Table10[[#This Row],[Company]],Table49[#All],3,FALSE)</f>
        <v>50.448523603754303</v>
      </c>
      <c r="J38" s="4">
        <f>VLOOKUP(Table10[[#This Row],[Company]],Table49[#All],4,FALSE)</f>
        <v>56.995830634715027</v>
      </c>
      <c r="K38" s="4">
        <f>VLOOKUP(Table10[[#This Row],[Company]],Table510[#All],2,FALSE)</f>
        <v>21.84020763300482</v>
      </c>
      <c r="L38" s="4">
        <f>VLOOKUP(Table10[[#This Row],[Company]],Table510[#All],3,FALSE)</f>
        <v>22.195130196668387</v>
      </c>
      <c r="M38" s="4">
        <f>VLOOKUP(Table10[[#This Row],[Company]],Table510[#All],4,FALSE)</f>
        <v>22.048577372269357</v>
      </c>
    </row>
    <row r="39" spans="1:13" x14ac:dyDescent="0.35">
      <c r="A39" s="10" t="s">
        <v>130</v>
      </c>
      <c r="B39" s="4">
        <f>VLOOKUP(Table10[[#This Row],[Company]],Table17[#All],2,FALSE)</f>
        <v>1.5076632992913088</v>
      </c>
      <c r="C39" s="4">
        <f>VLOOKUP(Table10[[#This Row],[Company]],Table17[#All],3,FALSE)</f>
        <v>4.2422692134598812</v>
      </c>
      <c r="D39" s="4">
        <f>VLOOKUP(Table10[[#This Row],[Company]],Table17[#All],4,FALSE)</f>
        <v>0.12539184310471962</v>
      </c>
      <c r="E39" s="4">
        <f>VLOOKUP(Table10[[#This Row],[Company]],Table28[#All],2,FALSE)</f>
        <v>98.534702414652472</v>
      </c>
      <c r="F39" s="4">
        <f>VLOOKUP(Table10[[#This Row],[Company]],Table28[#All],3,FALSE)</f>
        <v>90.155007477207263</v>
      </c>
      <c r="G39" s="4">
        <f>VLOOKUP(Table10[[#This Row],[Company]],Table28[#All],4,FALSE)</f>
        <v>72.365623064649654</v>
      </c>
      <c r="H39" s="4">
        <f>VLOOKUP(Table10[[#This Row],[Company]],Table49[#All],2,FALSE)</f>
        <v>1.5444964099887084</v>
      </c>
      <c r="I39" s="4">
        <f>VLOOKUP(Table10[[#This Row],[Company]],Table49[#All],3,FALSE)</f>
        <v>0.60373091362129117</v>
      </c>
      <c r="J39" s="4">
        <f>VLOOKUP(Table10[[#This Row],[Company]],Table49[#All],4,FALSE)</f>
        <v>0.1178543969361355</v>
      </c>
      <c r="K39" s="4">
        <f>VLOOKUP(Table10[[#This Row],[Company]],Table510[#All],2,FALSE)</f>
        <v>32.716394038076416</v>
      </c>
      <c r="L39" s="4">
        <f>VLOOKUP(Table10[[#This Row],[Company]],Table510[#All],3,FALSE)</f>
        <v>26.070960078809108</v>
      </c>
      <c r="M39" s="4">
        <f>VLOOKUP(Table10[[#This Row],[Company]],Table510[#All],4,FALSE)</f>
        <v>80.690318015233075</v>
      </c>
    </row>
    <row r="40" spans="1:13" x14ac:dyDescent="0.35">
      <c r="A40" s="10" t="s">
        <v>131</v>
      </c>
      <c r="B40" s="4">
        <f>VLOOKUP(Table10[[#This Row],[Company]],Table17[#All],2,FALSE)</f>
        <v>9.5064401953165767</v>
      </c>
      <c r="C40" s="4">
        <f>VLOOKUP(Table10[[#This Row],[Company]],Table17[#All],3,FALSE)</f>
        <v>7.2453367521612977</v>
      </c>
      <c r="D40" s="4">
        <f>VLOOKUP(Table10[[#This Row],[Company]],Table17[#All],4,FALSE)</f>
        <v>6.0877215690076429</v>
      </c>
      <c r="E40" s="4">
        <f>VLOOKUP(Table10[[#This Row],[Company]],Table28[#All],2,FALSE)</f>
        <v>64.094529284894236</v>
      </c>
      <c r="F40" s="4">
        <f>VLOOKUP(Table10[[#This Row],[Company]],Table28[#All],3,FALSE)</f>
        <v>74.910419805691177</v>
      </c>
      <c r="G40" s="4">
        <f>VLOOKUP(Table10[[#This Row],[Company]],Table28[#All],4,FALSE)</f>
        <v>57.016839229060508</v>
      </c>
      <c r="H40" s="4">
        <f>VLOOKUP(Table10[[#This Row],[Company]],Table49[#All],2,FALSE)</f>
        <v>2.129939799978013</v>
      </c>
      <c r="I40" s="4">
        <f>VLOOKUP(Table10[[#This Row],[Company]],Table49[#All],3,FALSE)</f>
        <v>0.27615090253620317</v>
      </c>
      <c r="J40" s="4">
        <f>VLOOKUP(Table10[[#This Row],[Company]],Table49[#All],4,FALSE)</f>
        <v>0.23753934633803314</v>
      </c>
      <c r="K40" s="4">
        <f>VLOOKUP(Table10[[#This Row],[Company]],Table510[#All],2,FALSE)</f>
        <v>16.909483174567779</v>
      </c>
      <c r="L40" s="4">
        <f>VLOOKUP(Table10[[#This Row],[Company]],Table510[#All],3,FALSE)</f>
        <v>19.011599043311346</v>
      </c>
      <c r="M40" s="4">
        <f>VLOOKUP(Table10[[#This Row],[Company]],Table510[#All],4,FALSE)</f>
        <v>19.593393132892871</v>
      </c>
    </row>
    <row r="41" spans="1:13" x14ac:dyDescent="0.35">
      <c r="A41" s="10" t="s">
        <v>10</v>
      </c>
      <c r="B41" s="4">
        <f>VLOOKUP(Table10[[#This Row],[Company]],Table17[#All],2,FALSE)</f>
        <v>0.88593135836109382</v>
      </c>
      <c r="C41" s="4">
        <f>VLOOKUP(Table10[[#This Row],[Company]],Table17[#All],3,FALSE)</f>
        <v>1.8196769650320985</v>
      </c>
      <c r="D41" s="4">
        <f>VLOOKUP(Table10[[#This Row],[Company]],Table17[#All],4,FALSE)</f>
        <v>2.5031757793770404</v>
      </c>
      <c r="E41" s="4">
        <f>VLOOKUP(Table10[[#This Row],[Company]],Table28[#All],2,FALSE)</f>
        <v>75.722049451076884</v>
      </c>
      <c r="F41" s="4">
        <f>VLOOKUP(Table10[[#This Row],[Company]],Table28[#All],3,FALSE)</f>
        <v>68.817290821980535</v>
      </c>
      <c r="G41" s="4">
        <f>VLOOKUP(Table10[[#This Row],[Company]],Table28[#All],4,FALSE)</f>
        <v>53.576766444938592</v>
      </c>
      <c r="H41" s="4">
        <f>VLOOKUP(Table10[[#This Row],[Company]],Table49[#All],2,FALSE)</f>
        <v>8.9952868892741744</v>
      </c>
      <c r="I41" s="4">
        <f>VLOOKUP(Table10[[#This Row],[Company]],Table49[#All],3,FALSE)</f>
        <v>3.7538588516909326</v>
      </c>
      <c r="J41" s="4">
        <f>VLOOKUP(Table10[[#This Row],[Company]],Table49[#All],4,FALSE)</f>
        <v>72.809706662427303</v>
      </c>
      <c r="K41" s="4">
        <f>VLOOKUP(Table10[[#This Row],[Company]],Table510[#All],2,FALSE)</f>
        <v>32.219458308476952</v>
      </c>
      <c r="L41" s="4">
        <f>VLOOKUP(Table10[[#This Row],[Company]],Table510[#All],3,FALSE)</f>
        <v>17.732002392635312</v>
      </c>
      <c r="M41" s="4">
        <f>VLOOKUP(Table10[[#This Row],[Company]],Table510[#All],4,FALSE)</f>
        <v>25.224517724068939</v>
      </c>
    </row>
    <row r="42" spans="1:13" x14ac:dyDescent="0.35">
      <c r="A42" s="10" t="s">
        <v>9</v>
      </c>
      <c r="B42" s="4">
        <f>VLOOKUP(Table10[[#This Row],[Company]],Table17[#All],2,FALSE)</f>
        <v>3.3192649786843562</v>
      </c>
      <c r="C42" s="4">
        <f>VLOOKUP(Table10[[#This Row],[Company]],Table17[#All],3,FALSE)</f>
        <v>3.9257927704035502</v>
      </c>
      <c r="D42" s="4">
        <f>VLOOKUP(Table10[[#This Row],[Company]],Table17[#All],4,FALSE)</f>
        <v>4.0287094831888641</v>
      </c>
      <c r="E42" s="4">
        <f>VLOOKUP(Table10[[#This Row],[Company]],Table28[#All],2,FALSE)</f>
        <v>91.900034217120847</v>
      </c>
      <c r="F42" s="4">
        <f>VLOOKUP(Table10[[#This Row],[Company]],Table28[#All],3,FALSE)</f>
        <v>80.25667371386163</v>
      </c>
      <c r="G42" s="4">
        <f>VLOOKUP(Table10[[#This Row],[Company]],Table28[#All],4,FALSE)</f>
        <v>77.588360584341103</v>
      </c>
      <c r="H42" s="4">
        <f>VLOOKUP(Table10[[#This Row],[Company]],Table49[#All],2,FALSE)</f>
        <v>90.139630740432523</v>
      </c>
      <c r="I42" s="4">
        <f>VLOOKUP(Table10[[#This Row],[Company]],Table49[#All],3,FALSE)</f>
        <v>85.93204163152835</v>
      </c>
      <c r="J42" s="4">
        <f>VLOOKUP(Table10[[#This Row],[Company]],Table49[#All],4,FALSE)</f>
        <v>89.55579293631402</v>
      </c>
      <c r="K42" s="4">
        <f>VLOOKUP(Table10[[#This Row],[Company]],Table510[#All],2,FALSE)</f>
        <v>34.363926953663771</v>
      </c>
      <c r="L42" s="4">
        <f>VLOOKUP(Table10[[#This Row],[Company]],Table510[#All],3,FALSE)</f>
        <v>28.259037328933985</v>
      </c>
      <c r="M42" s="4">
        <f>VLOOKUP(Table10[[#This Row],[Company]],Table510[#All],4,FALSE)</f>
        <v>27.301633477595956</v>
      </c>
    </row>
    <row r="43" spans="1:13" x14ac:dyDescent="0.35">
      <c r="A43" s="10" t="s">
        <v>12</v>
      </c>
      <c r="B43" s="4">
        <f>VLOOKUP(Table10[[#This Row],[Company]],Table17[#All],2,FALSE)</f>
        <v>2.5893739852103179</v>
      </c>
      <c r="C43" s="4">
        <f>VLOOKUP(Table10[[#This Row],[Company]],Table17[#All],3,FALSE)</f>
        <v>3.0123946944462832</v>
      </c>
      <c r="D43" s="4">
        <f>VLOOKUP(Table10[[#This Row],[Company]],Table17[#All],4,FALSE)</f>
        <v>2.8056540675751434</v>
      </c>
      <c r="E43" s="4">
        <f>VLOOKUP(Table10[[#This Row],[Company]],Table28[#All],2,FALSE)</f>
        <v>90.708581026169739</v>
      </c>
      <c r="F43" s="4">
        <f>VLOOKUP(Table10[[#This Row],[Company]],Table28[#All],3,FALSE)</f>
        <v>75.616291160591516</v>
      </c>
      <c r="G43" s="4">
        <f>VLOOKUP(Table10[[#This Row],[Company]],Table28[#All],4,FALSE)</f>
        <v>71.169159809623977</v>
      </c>
      <c r="H43" s="4">
        <f>VLOOKUP(Table10[[#This Row],[Company]],Table49[#All],2,FALSE)</f>
        <v>18.218779883643371</v>
      </c>
      <c r="I43" s="4">
        <f>VLOOKUP(Table10[[#This Row],[Company]],Table49[#All],3,FALSE)</f>
        <v>14.987018804465707</v>
      </c>
      <c r="J43" s="4">
        <f>VLOOKUP(Table10[[#This Row],[Company]],Table49[#All],4,FALSE)</f>
        <v>12.245728098053114</v>
      </c>
      <c r="K43" s="4">
        <f>VLOOKUP(Table10[[#This Row],[Company]],Table510[#All],2,FALSE)</f>
        <v>40.15225694405185</v>
      </c>
      <c r="L43" s="4">
        <f>VLOOKUP(Table10[[#This Row],[Company]],Table510[#All],3,FALSE)</f>
        <v>24.243467769682329</v>
      </c>
      <c r="M43" s="4">
        <f>VLOOKUP(Table10[[#This Row],[Company]],Table510[#All],4,FALSE)</f>
        <v>30.515503547473184</v>
      </c>
    </row>
    <row r="44" spans="1:13" x14ac:dyDescent="0.35">
      <c r="A44" s="10" t="s">
        <v>107</v>
      </c>
      <c r="B44" s="4">
        <f>VLOOKUP(Table10[[#This Row],[Company]],Table17[#All],2,FALSE)</f>
        <v>18.823700612738321</v>
      </c>
      <c r="C44" s="4">
        <f>VLOOKUP(Table10[[#This Row],[Company]],Table17[#All],3,FALSE)</f>
        <v>21.370648352569212</v>
      </c>
      <c r="D44" s="4">
        <f>VLOOKUP(Table10[[#This Row],[Company]],Table17[#All],4,FALSE)</f>
        <v>22.657506033606328</v>
      </c>
      <c r="E44" s="4">
        <f>VLOOKUP(Table10[[#This Row],[Company]],Table28[#All],2,FALSE)</f>
        <v>32.876018371820898</v>
      </c>
      <c r="F44" s="4">
        <f>VLOOKUP(Table10[[#This Row],[Company]],Table28[#All],3,FALSE)</f>
        <v>31.9534430520706</v>
      </c>
      <c r="G44" s="4">
        <f>VLOOKUP(Table10[[#This Row],[Company]],Table28[#All],4,FALSE)</f>
        <v>26.026209679085561</v>
      </c>
      <c r="H44" s="4">
        <f>VLOOKUP(Table10[[#This Row],[Company]],Table49[#All],2,FALSE)</f>
        <v>2.2968386791867772</v>
      </c>
      <c r="I44" s="4">
        <f>VLOOKUP(Table10[[#This Row],[Company]],Table49[#All],3,FALSE)</f>
        <v>2.7583375344805949</v>
      </c>
      <c r="J44" s="4">
        <f>VLOOKUP(Table10[[#This Row],[Company]],Table49[#All],4,FALSE)</f>
        <v>2.7486069881801996</v>
      </c>
      <c r="K44" s="4">
        <f>VLOOKUP(Table10[[#This Row],[Company]],Table510[#All],2,FALSE)</f>
        <v>21.027079664442923</v>
      </c>
      <c r="L44" s="4">
        <f>VLOOKUP(Table10[[#This Row],[Company]],Table510[#All],3,FALSE)</f>
        <v>20.141433205745383</v>
      </c>
      <c r="M44" s="4">
        <f>VLOOKUP(Table10[[#This Row],[Company]],Table510[#All],4,FALSE)</f>
        <v>20.238146538456803</v>
      </c>
    </row>
    <row r="45" spans="1:13" x14ac:dyDescent="0.35">
      <c r="A45" s="10" t="s">
        <v>36</v>
      </c>
      <c r="B45" s="4">
        <f>VLOOKUP(Table10[[#This Row],[Company]],Table17[#All],2,FALSE)</f>
        <v>3.0858090662984039</v>
      </c>
      <c r="C45" s="4">
        <f>VLOOKUP(Table10[[#This Row],[Company]],Table17[#All],3,FALSE)</f>
        <v>3.8375815306010703</v>
      </c>
      <c r="D45" s="4">
        <f>VLOOKUP(Table10[[#This Row],[Company]],Table17[#All],4,FALSE)</f>
        <v>6.1939024348204681</v>
      </c>
      <c r="E45" s="4">
        <f>VLOOKUP(Table10[[#This Row],[Company]],Table28[#All],2,FALSE)</f>
        <v>41.425913002825084</v>
      </c>
      <c r="F45" s="4">
        <f>VLOOKUP(Table10[[#This Row],[Company]],Table28[#All],3,FALSE)</f>
        <v>33.152940230744264</v>
      </c>
      <c r="G45" s="4">
        <f>VLOOKUP(Table10[[#This Row],[Company]],Table28[#All],4,FALSE)</f>
        <v>31.820194506089834</v>
      </c>
      <c r="H45" s="4">
        <f>VLOOKUP(Table10[[#This Row],[Company]],Table49[#All],2,FALSE)</f>
        <v>0.44038554812292779</v>
      </c>
      <c r="I45" s="4">
        <f>VLOOKUP(Table10[[#This Row],[Company]],Table49[#All],3,FALSE)</f>
        <v>0.10737152803308173</v>
      </c>
      <c r="J45" s="4">
        <f>VLOOKUP(Table10[[#This Row],[Company]],Table49[#All],4,FALSE)</f>
        <v>0.29007759953492762</v>
      </c>
      <c r="K45" s="4">
        <f>VLOOKUP(Table10[[#This Row],[Company]],Table510[#All],2,FALSE)</f>
        <v>17.714765729840646</v>
      </c>
      <c r="L45" s="4">
        <f>VLOOKUP(Table10[[#This Row],[Company]],Table510[#All],3,FALSE)</f>
        <v>24.273291245391245</v>
      </c>
      <c r="M45" s="4">
        <f>VLOOKUP(Table10[[#This Row],[Company]],Table510[#All],4,FALSE)</f>
        <v>22.426997527358626</v>
      </c>
    </row>
    <row r="46" spans="1:13" x14ac:dyDescent="0.35">
      <c r="A46" s="10" t="s">
        <v>132</v>
      </c>
      <c r="B46" s="4">
        <f>VLOOKUP(Table10[[#This Row],[Company]],Table17[#All],2,FALSE)</f>
        <v>15.757473040625275</v>
      </c>
      <c r="C46" s="4">
        <f>VLOOKUP(Table10[[#This Row],[Company]],Table17[#All],3,FALSE)</f>
        <v>13.604000624890844</v>
      </c>
      <c r="D46" s="4">
        <f>VLOOKUP(Table10[[#This Row],[Company]],Table17[#All],4,FALSE)</f>
        <v>16.741239362644279</v>
      </c>
      <c r="E46" s="4">
        <f>VLOOKUP(Table10[[#This Row],[Company]],Table28[#All],2,FALSE)</f>
        <v>18.734426565287514</v>
      </c>
      <c r="F46" s="4">
        <f>VLOOKUP(Table10[[#This Row],[Company]],Table28[#All],3,FALSE)</f>
        <v>16.86028109905757</v>
      </c>
      <c r="G46" s="4">
        <f>VLOOKUP(Table10[[#This Row],[Company]],Table28[#All],4,FALSE)</f>
        <v>13.093796187568731</v>
      </c>
      <c r="H46" s="4">
        <f>VLOOKUP(Table10[[#This Row],[Company]],Table49[#All],2,FALSE)</f>
        <v>56.71714724349529</v>
      </c>
      <c r="I46" s="4">
        <f>VLOOKUP(Table10[[#This Row],[Company]],Table49[#All],3,FALSE)</f>
        <v>57.949234638864411</v>
      </c>
      <c r="J46" s="4">
        <f>VLOOKUP(Table10[[#This Row],[Company]],Table49[#All],4,FALSE)</f>
        <v>54.297706065687187</v>
      </c>
      <c r="K46" s="4">
        <f>VLOOKUP(Table10[[#This Row],[Company]],Table510[#All],2,FALSE)</f>
        <v>19.291313289330112</v>
      </c>
      <c r="L46" s="4">
        <f>VLOOKUP(Table10[[#This Row],[Company]],Table510[#All],3,FALSE)</f>
        <v>17.469988869026636</v>
      </c>
      <c r="M46" s="4">
        <f>VLOOKUP(Table10[[#This Row],[Company]],Table510[#All],4,FALSE)</f>
        <v>16.76397245172241</v>
      </c>
    </row>
    <row r="47" spans="1:13" x14ac:dyDescent="0.35">
      <c r="A47" s="10" t="s">
        <v>48</v>
      </c>
      <c r="B47" s="4">
        <f>VLOOKUP(Table10[[#This Row],[Company]],Table17[#All],2,FALSE)</f>
        <v>4.8430273510266204</v>
      </c>
      <c r="C47" s="4">
        <f>VLOOKUP(Table10[[#This Row],[Company]],Table17[#All],3,FALSE)</f>
        <v>9.4830075453734253</v>
      </c>
      <c r="D47" s="4">
        <f>VLOOKUP(Table10[[#This Row],[Company]],Table17[#All],4,FALSE)</f>
        <v>7.2713165842967955</v>
      </c>
      <c r="E47" s="4">
        <f>VLOOKUP(Table10[[#This Row],[Company]],Table28[#All],2,FALSE)</f>
        <v>52.094591699786484</v>
      </c>
      <c r="F47" s="4">
        <f>VLOOKUP(Table10[[#This Row],[Company]],Table28[#All],3,FALSE)</f>
        <v>43.522126040918806</v>
      </c>
      <c r="G47" s="4">
        <f>VLOOKUP(Table10[[#This Row],[Company]],Table28[#All],4,FALSE)</f>
        <v>41.783388696145067</v>
      </c>
      <c r="H47" s="4">
        <f>VLOOKUP(Table10[[#This Row],[Company]],Table49[#All],2,FALSE)</f>
        <v>96.520290427118908</v>
      </c>
      <c r="I47" s="4">
        <f>VLOOKUP(Table10[[#This Row],[Company]],Table49[#All],3,FALSE)</f>
        <v>97.308336596754614</v>
      </c>
      <c r="J47" s="4">
        <f>VLOOKUP(Table10[[#This Row],[Company]],Table49[#All],4,FALSE)</f>
        <v>96.960852144146244</v>
      </c>
      <c r="K47" s="4">
        <f>VLOOKUP(Table10[[#This Row],[Company]],Table510[#All],2,FALSE)</f>
        <v>20.320602255276278</v>
      </c>
      <c r="L47" s="4">
        <f>VLOOKUP(Table10[[#This Row],[Company]],Table510[#All],3,FALSE)</f>
        <v>20.903078524929473</v>
      </c>
      <c r="M47" s="4">
        <f>VLOOKUP(Table10[[#This Row],[Company]],Table510[#All],4,FALSE)</f>
        <v>20.609247617752764</v>
      </c>
    </row>
    <row r="48" spans="1:13" x14ac:dyDescent="0.35">
      <c r="A48" s="10" t="s">
        <v>86</v>
      </c>
      <c r="B48" s="4">
        <f>VLOOKUP(Table10[[#This Row],[Company]],Table17[#All],2,FALSE)</f>
        <v>1.6992415269391385</v>
      </c>
      <c r="C48" s="4">
        <f>VLOOKUP(Table10[[#This Row],[Company]],Table17[#All],3,FALSE)</f>
        <v>5.4781026484716246</v>
      </c>
      <c r="D48" s="4">
        <f>VLOOKUP(Table10[[#This Row],[Company]],Table17[#All],4,FALSE)</f>
        <v>5.8291462519614043</v>
      </c>
      <c r="E48" s="4">
        <f>VLOOKUP(Table10[[#This Row],[Company]],Table28[#All],2,FALSE)</f>
        <v>61.050466953760306</v>
      </c>
      <c r="F48" s="4">
        <f>VLOOKUP(Table10[[#This Row],[Company]],Table28[#All],3,FALSE)</f>
        <v>65.416832951842338</v>
      </c>
      <c r="G48" s="4">
        <f>VLOOKUP(Table10[[#This Row],[Company]],Table28[#All],4,FALSE)</f>
        <v>61.380887296818202</v>
      </c>
      <c r="H48" s="4">
        <f>VLOOKUP(Table10[[#This Row],[Company]],Table49[#All],2,FALSE)</f>
        <v>13.633478798775785</v>
      </c>
      <c r="I48" s="4">
        <f>VLOOKUP(Table10[[#This Row],[Company]],Table49[#All],3,FALSE)</f>
        <v>5.2783577821929679</v>
      </c>
      <c r="J48" s="4">
        <f>VLOOKUP(Table10[[#This Row],[Company]],Table49[#All],4,FALSE)</f>
        <v>16.271335816370122</v>
      </c>
      <c r="K48" s="4">
        <f>VLOOKUP(Table10[[#This Row],[Company]],Table510[#All],2,FALSE)</f>
        <v>46.26415904173777</v>
      </c>
      <c r="L48" s="4">
        <f>VLOOKUP(Table10[[#This Row],[Company]],Table510[#All],3,FALSE)</f>
        <v>29.638680287729251</v>
      </c>
      <c r="M48" s="4">
        <f>VLOOKUP(Table10[[#This Row],[Company]],Table510[#All],4,FALSE)</f>
        <v>25.123640761690545</v>
      </c>
    </row>
    <row r="49" spans="1:13" x14ac:dyDescent="0.35">
      <c r="A49" s="10" t="s">
        <v>141</v>
      </c>
      <c r="B49" s="4">
        <f>VLOOKUP(Table10[[#This Row],[Company]],Table17[#All],2,FALSE)</f>
        <v>9.1019069379966755</v>
      </c>
      <c r="C49" s="4">
        <f>VLOOKUP(Table10[[#This Row],[Company]],Table17[#All],3,FALSE)</f>
        <v>9.1581803859316846</v>
      </c>
      <c r="D49" s="4">
        <f>VLOOKUP(Table10[[#This Row],[Company]],Table17[#All],4,FALSE)</f>
        <v>11.048760097479601</v>
      </c>
      <c r="E49" s="4">
        <f>VLOOKUP(Table10[[#This Row],[Company]],Table28[#All],2,FALSE)</f>
        <v>40.27491245130097</v>
      </c>
      <c r="F49" s="4">
        <f>VLOOKUP(Table10[[#This Row],[Company]],Table28[#All],3,FALSE)</f>
        <v>50.037591210594748</v>
      </c>
      <c r="G49" s="4">
        <f>VLOOKUP(Table10[[#This Row],[Company]],Table28[#All],4,FALSE)</f>
        <v>40.295566547330189</v>
      </c>
      <c r="H49" s="4">
        <f>VLOOKUP(Table10[[#This Row],[Company]],Table49[#All],2,FALSE)</f>
        <v>5.0611566537947565</v>
      </c>
      <c r="I49" s="4">
        <f>VLOOKUP(Table10[[#This Row],[Company]],Table49[#All],3,FALSE)</f>
        <v>4.5625476045044682</v>
      </c>
      <c r="J49" s="4">
        <f>VLOOKUP(Table10[[#This Row],[Company]],Table49[#All],4,FALSE)</f>
        <v>5.3153701602488619</v>
      </c>
      <c r="K49" s="4">
        <f>VLOOKUP(Table10[[#This Row],[Company]],Table510[#All],2,FALSE)</f>
        <v>20.079999999983901</v>
      </c>
      <c r="L49" s="4">
        <f>VLOOKUP(Table10[[#This Row],[Company]],Table510[#All],3,FALSE)</f>
        <v>21.979999999972762</v>
      </c>
      <c r="M49" s="4">
        <f>VLOOKUP(Table10[[#This Row],[Company]],Table510[#All],4,FALSE)</f>
        <v>22.013730382613069</v>
      </c>
    </row>
    <row r="50" spans="1:13" x14ac:dyDescent="0.35">
      <c r="A50" s="10" t="s">
        <v>152</v>
      </c>
      <c r="B50" s="4">
        <f>VLOOKUP(Table10[[#This Row],[Company]],Table17[#All],2,FALSE)</f>
        <v>30.197122673103522</v>
      </c>
      <c r="C50" s="4">
        <f>VLOOKUP(Table10[[#This Row],[Company]],Table17[#All],3,FALSE)</f>
        <v>29.286644902417358</v>
      </c>
      <c r="D50" s="4">
        <f>VLOOKUP(Table10[[#This Row],[Company]],Table17[#All],4,FALSE)</f>
        <v>28.810100956032031</v>
      </c>
      <c r="E50" s="4">
        <f>VLOOKUP(Table10[[#This Row],[Company]],Table28[#All],2,FALSE)</f>
        <v>341.27158017702669</v>
      </c>
      <c r="F50" s="4">
        <f>VLOOKUP(Table10[[#This Row],[Company]],Table28[#All],3,FALSE)</f>
        <v>358.26722131382127</v>
      </c>
      <c r="G50" s="4">
        <f>VLOOKUP(Table10[[#This Row],[Company]],Table28[#All],4,FALSE)</f>
        <v>392.83978235190779</v>
      </c>
      <c r="H50" s="4">
        <f>VLOOKUP(Table10[[#This Row],[Company]],Table49[#All],2,FALSE)</f>
        <v>8.190030527330034</v>
      </c>
      <c r="I50" s="4">
        <f>VLOOKUP(Table10[[#This Row],[Company]],Table49[#All],3,FALSE)</f>
        <v>9.9132233465770234</v>
      </c>
      <c r="J50" s="4">
        <f>VLOOKUP(Table10[[#This Row],[Company]],Table49[#All],4,FALSE)</f>
        <v>9.1730217696764385</v>
      </c>
      <c r="K50" s="4">
        <f>VLOOKUP(Table10[[#This Row],[Company]],Table510[#All],2,FALSE)</f>
        <v>23.189790774261159</v>
      </c>
      <c r="L50" s="4">
        <f>VLOOKUP(Table10[[#This Row],[Company]],Table510[#All],3,FALSE)</f>
        <v>23.292649221031819</v>
      </c>
      <c r="M50" s="4">
        <f>VLOOKUP(Table10[[#This Row],[Company]],Table510[#All],4,FALSE)</f>
        <v>22.58890696943957</v>
      </c>
    </row>
    <row r="51" spans="1:13" x14ac:dyDescent="0.35">
      <c r="A51" s="10" t="s">
        <v>13</v>
      </c>
      <c r="B51" s="4">
        <f>VLOOKUP(Table10[[#This Row],[Company]],Table17[#All],2,FALSE)</f>
        <v>0.89660180065357609</v>
      </c>
      <c r="C51" s="4">
        <f>VLOOKUP(Table10[[#This Row],[Company]],Table17[#All],3,FALSE)</f>
        <v>1.8106327321540598</v>
      </c>
      <c r="D51" s="4">
        <f>VLOOKUP(Table10[[#This Row],[Company]],Table17[#All],4,FALSE)</f>
        <v>0.25966483409749758</v>
      </c>
      <c r="E51" s="4">
        <f>VLOOKUP(Table10[[#This Row],[Company]],Table28[#All],2,FALSE)</f>
        <v>160.63138594651491</v>
      </c>
      <c r="F51" s="4">
        <f>VLOOKUP(Table10[[#This Row],[Company]],Table28[#All],3,FALSE)</f>
        <v>159.70299072400201</v>
      </c>
      <c r="G51" s="4">
        <f>VLOOKUP(Table10[[#This Row],[Company]],Table28[#All],4,FALSE)</f>
        <v>110.46440103986367</v>
      </c>
      <c r="H51" s="4">
        <f>VLOOKUP(Table10[[#This Row],[Company]],Table49[#All],2,FALSE)</f>
        <v>36.8824873900626</v>
      </c>
      <c r="I51" s="4">
        <f>VLOOKUP(Table10[[#This Row],[Company]],Table49[#All],3,FALSE)</f>
        <v>30.4419950065856</v>
      </c>
      <c r="J51" s="4">
        <f>VLOOKUP(Table10[[#This Row],[Company]],Table49[#All],4,FALSE)</f>
        <v>46.297983013193708</v>
      </c>
      <c r="K51" s="4">
        <f>VLOOKUP(Table10[[#This Row],[Company]],Table510[#All],2,FALSE)</f>
        <v>3.3175490552501192</v>
      </c>
      <c r="L51" s="4">
        <f>VLOOKUP(Table10[[#This Row],[Company]],Table510[#All],3,FALSE)</f>
        <v>31.440532937118249</v>
      </c>
      <c r="M51" s="4">
        <f>VLOOKUP(Table10[[#This Row],[Company]],Table510[#All],4,FALSE)</f>
        <v>53.734836530351949</v>
      </c>
    </row>
    <row r="54" spans="1:13" x14ac:dyDescent="0.35">
      <c r="F54">
        <v>153</v>
      </c>
    </row>
    <row r="55" spans="1:13" x14ac:dyDescent="0.35">
      <c r="A55" t="s">
        <v>182</v>
      </c>
      <c r="F55">
        <v>28</v>
      </c>
    </row>
    <row r="56" spans="1:13" x14ac:dyDescent="0.35">
      <c r="A56" t="s">
        <v>184</v>
      </c>
      <c r="F56">
        <v>10</v>
      </c>
    </row>
    <row r="57" spans="1:13" x14ac:dyDescent="0.35">
      <c r="A57" t="s">
        <v>185</v>
      </c>
      <c r="F57">
        <v>26</v>
      </c>
    </row>
    <row r="58" spans="1:13" x14ac:dyDescent="0.35">
      <c r="A58" t="s">
        <v>186</v>
      </c>
      <c r="F58">
        <v>39</v>
      </c>
    </row>
    <row r="59" spans="1:13" x14ac:dyDescent="0.35">
      <c r="A59" t="s">
        <v>187</v>
      </c>
      <c r="F59">
        <f>F54-F55-F56-F57-F58</f>
        <v>50</v>
      </c>
    </row>
  </sheetData>
  <dataValidations count="1">
    <dataValidation type="list" errorStyle="warning" allowBlank="1" showInputMessage="1" showErrorMessage="1" errorTitle="Not Availabe" error="There is no company with this code" sqref="A2:A51" xr:uid="{D2DC2F1C-AD3D-4352-BD2A-A7EAE3946A1C}">
      <formula1>$B$2:$B$37</formula1>
    </dataValidation>
  </dataValidations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86522-3F19-4908-8554-F5EECFD53D77}">
  <dimension ref="A1:I150"/>
  <sheetViews>
    <sheetView workbookViewId="0">
      <selection activeCell="I5" sqref="I5"/>
    </sheetView>
  </sheetViews>
  <sheetFormatPr defaultRowHeight="14.5" x14ac:dyDescent="0.35"/>
  <cols>
    <col min="9" max="9" width="9.90625" bestFit="1" customWidth="1"/>
  </cols>
  <sheetData>
    <row r="1" spans="1:9" ht="15" thickBot="1" x14ac:dyDescent="0.4">
      <c r="A1" s="30" t="s">
        <v>1</v>
      </c>
      <c r="B1" s="28" t="s">
        <v>189</v>
      </c>
      <c r="C1" s="28" t="s">
        <v>336</v>
      </c>
      <c r="D1" s="28" t="s">
        <v>486</v>
      </c>
      <c r="E1" s="28" t="s">
        <v>344</v>
      </c>
    </row>
    <row r="2" spans="1:9" ht="15" thickBot="1" x14ac:dyDescent="0.4">
      <c r="A2" s="31" t="s">
        <v>43</v>
      </c>
      <c r="B2" s="28" t="s">
        <v>190</v>
      </c>
      <c r="C2" s="28" t="s">
        <v>337</v>
      </c>
      <c r="D2" s="28" t="s">
        <v>487</v>
      </c>
      <c r="E2" s="28" t="s">
        <v>618</v>
      </c>
    </row>
    <row r="3" spans="1:9" ht="15" thickBot="1" x14ac:dyDescent="0.4">
      <c r="A3" s="31" t="s">
        <v>46</v>
      </c>
      <c r="B3" s="28" t="s">
        <v>191</v>
      </c>
      <c r="C3" s="28" t="s">
        <v>338</v>
      </c>
      <c r="D3" s="28" t="s">
        <v>488</v>
      </c>
      <c r="E3" s="28" t="s">
        <v>619</v>
      </c>
    </row>
    <row r="4" spans="1:9" ht="15" thickBot="1" x14ac:dyDescent="0.4">
      <c r="A4" s="31" t="s">
        <v>98</v>
      </c>
      <c r="B4" s="28" t="s">
        <v>192</v>
      </c>
      <c r="C4" s="28" t="s">
        <v>339</v>
      </c>
      <c r="D4" s="28" t="s">
        <v>489</v>
      </c>
      <c r="E4" s="28" t="s">
        <v>620</v>
      </c>
    </row>
    <row r="5" spans="1:9" ht="15" thickBot="1" x14ac:dyDescent="0.4">
      <c r="A5" s="31" t="s">
        <v>97</v>
      </c>
      <c r="B5" s="28" t="s">
        <v>193</v>
      </c>
      <c r="C5" s="28" t="s">
        <v>340</v>
      </c>
      <c r="D5" s="28" t="s">
        <v>490</v>
      </c>
      <c r="E5" s="28" t="s">
        <v>621</v>
      </c>
    </row>
    <row r="6" spans="1:9" ht="15" thickBot="1" x14ac:dyDescent="0.4">
      <c r="A6" s="31" t="s">
        <v>74</v>
      </c>
      <c r="B6" s="28" t="s">
        <v>194</v>
      </c>
      <c r="C6" s="28" t="s">
        <v>341</v>
      </c>
      <c r="D6" s="28" t="s">
        <v>491</v>
      </c>
      <c r="E6" s="28" t="s">
        <v>622</v>
      </c>
      <c r="I6" s="43"/>
    </row>
    <row r="7" spans="1:9" ht="15" thickBot="1" x14ac:dyDescent="0.4">
      <c r="A7" s="31" t="s">
        <v>52</v>
      </c>
      <c r="B7" s="28" t="s">
        <v>195</v>
      </c>
      <c r="C7" s="28" t="s">
        <v>342</v>
      </c>
      <c r="D7" s="28" t="s">
        <v>287</v>
      </c>
      <c r="E7" s="28" t="s">
        <v>623</v>
      </c>
    </row>
    <row r="8" spans="1:9" ht="15" thickBot="1" x14ac:dyDescent="0.4">
      <c r="A8" s="31" t="s">
        <v>34</v>
      </c>
      <c r="B8" s="28" t="s">
        <v>196</v>
      </c>
      <c r="C8" s="28" t="s">
        <v>343</v>
      </c>
      <c r="D8" s="28" t="s">
        <v>492</v>
      </c>
      <c r="E8" s="28" t="s">
        <v>624</v>
      </c>
    </row>
    <row r="9" spans="1:9" ht="15" thickBot="1" x14ac:dyDescent="0.4">
      <c r="A9" s="31" t="s">
        <v>109</v>
      </c>
      <c r="B9" s="28" t="s">
        <v>197</v>
      </c>
      <c r="C9" s="28" t="s">
        <v>344</v>
      </c>
      <c r="D9" s="28" t="s">
        <v>493</v>
      </c>
      <c r="E9" s="28" t="s">
        <v>625</v>
      </c>
    </row>
    <row r="10" spans="1:9" ht="15" thickBot="1" x14ac:dyDescent="0.4">
      <c r="A10" s="31" t="s">
        <v>111</v>
      </c>
      <c r="B10" s="28" t="s">
        <v>198</v>
      </c>
      <c r="C10" s="28" t="s">
        <v>345</v>
      </c>
      <c r="D10" s="28" t="s">
        <v>494</v>
      </c>
      <c r="E10" s="28" t="s">
        <v>626</v>
      </c>
    </row>
    <row r="11" spans="1:9" ht="15" thickBot="1" x14ac:dyDescent="0.4">
      <c r="A11" s="31" t="s">
        <v>15</v>
      </c>
      <c r="B11" s="28" t="s">
        <v>199</v>
      </c>
      <c r="C11" s="28" t="s">
        <v>346</v>
      </c>
      <c r="D11" s="28" t="s">
        <v>495</v>
      </c>
      <c r="E11" s="28" t="s">
        <v>627</v>
      </c>
    </row>
    <row r="12" spans="1:9" ht="15" thickBot="1" x14ac:dyDescent="0.4">
      <c r="A12" s="31" t="s">
        <v>133</v>
      </c>
      <c r="B12" s="28" t="s">
        <v>200</v>
      </c>
      <c r="C12" s="28" t="s">
        <v>347</v>
      </c>
      <c r="D12" s="28" t="s">
        <v>496</v>
      </c>
      <c r="E12" s="28" t="s">
        <v>628</v>
      </c>
    </row>
    <row r="13" spans="1:9" ht="15" thickBot="1" x14ac:dyDescent="0.4">
      <c r="A13" s="31" t="s">
        <v>32</v>
      </c>
      <c r="B13" s="28" t="s">
        <v>201</v>
      </c>
      <c r="C13" s="28" t="s">
        <v>348</v>
      </c>
      <c r="D13" s="28" t="s">
        <v>497</v>
      </c>
      <c r="E13" s="28" t="s">
        <v>191</v>
      </c>
    </row>
    <row r="14" spans="1:9" ht="15" thickBot="1" x14ac:dyDescent="0.4">
      <c r="A14" s="31" t="s">
        <v>119</v>
      </c>
      <c r="B14" s="28" t="s">
        <v>202</v>
      </c>
      <c r="C14" s="28" t="s">
        <v>349</v>
      </c>
      <c r="D14" s="28" t="s">
        <v>498</v>
      </c>
      <c r="E14" s="28" t="s">
        <v>629</v>
      </c>
    </row>
    <row r="15" spans="1:9" ht="15" thickBot="1" x14ac:dyDescent="0.4">
      <c r="A15" s="31" t="s">
        <v>143</v>
      </c>
      <c r="B15" s="28" t="s">
        <v>203</v>
      </c>
      <c r="C15" s="28" t="s">
        <v>350</v>
      </c>
      <c r="D15" s="28" t="s">
        <v>499</v>
      </c>
      <c r="E15" s="28" t="s">
        <v>630</v>
      </c>
    </row>
    <row r="16" spans="1:9" ht="15" thickBot="1" x14ac:dyDescent="0.4">
      <c r="A16" s="31" t="s">
        <v>114</v>
      </c>
      <c r="B16" s="28" t="s">
        <v>204</v>
      </c>
      <c r="C16" s="28" t="s">
        <v>351</v>
      </c>
      <c r="D16" s="28" t="s">
        <v>500</v>
      </c>
      <c r="E16" s="28" t="s">
        <v>631</v>
      </c>
    </row>
    <row r="17" spans="1:5" ht="15" thickBot="1" x14ac:dyDescent="0.4">
      <c r="A17" s="31" t="s">
        <v>39</v>
      </c>
      <c r="B17" s="28" t="s">
        <v>205</v>
      </c>
      <c r="C17" s="28" t="s">
        <v>352</v>
      </c>
      <c r="D17" s="28" t="s">
        <v>501</v>
      </c>
      <c r="E17" s="28" t="s">
        <v>632</v>
      </c>
    </row>
    <row r="18" spans="1:5" ht="15" thickBot="1" x14ac:dyDescent="0.4">
      <c r="A18" s="31" t="s">
        <v>22</v>
      </c>
      <c r="B18" s="28" t="s">
        <v>206</v>
      </c>
      <c r="C18" s="28" t="s">
        <v>353</v>
      </c>
      <c r="D18" s="28" t="s">
        <v>502</v>
      </c>
      <c r="E18" s="28" t="s">
        <v>633</v>
      </c>
    </row>
    <row r="19" spans="1:5" ht="15" thickBot="1" x14ac:dyDescent="0.4">
      <c r="A19" s="31" t="s">
        <v>35</v>
      </c>
      <c r="B19" s="28" t="s">
        <v>207</v>
      </c>
      <c r="C19" s="28" t="s">
        <v>354</v>
      </c>
      <c r="D19" s="28" t="s">
        <v>503</v>
      </c>
      <c r="E19" s="28" t="s">
        <v>634</v>
      </c>
    </row>
    <row r="20" spans="1:5" ht="15" thickBot="1" x14ac:dyDescent="0.4">
      <c r="A20" s="31" t="s">
        <v>122</v>
      </c>
      <c r="B20" s="28" t="s">
        <v>208</v>
      </c>
      <c r="C20" s="28" t="s">
        <v>355</v>
      </c>
      <c r="D20" s="28" t="s">
        <v>504</v>
      </c>
      <c r="E20" s="28" t="s">
        <v>635</v>
      </c>
    </row>
    <row r="21" spans="1:5" ht="15" thickBot="1" x14ac:dyDescent="0.4">
      <c r="A21" s="31" t="s">
        <v>104</v>
      </c>
      <c r="B21" s="28" t="s">
        <v>209</v>
      </c>
      <c r="C21" s="28" t="s">
        <v>356</v>
      </c>
      <c r="D21" s="28" t="s">
        <v>505</v>
      </c>
      <c r="E21" s="28" t="s">
        <v>636</v>
      </c>
    </row>
    <row r="22" spans="1:5" ht="15" thickBot="1" x14ac:dyDescent="0.4">
      <c r="A22" s="31" t="s">
        <v>8</v>
      </c>
      <c r="B22" s="28" t="s">
        <v>210</v>
      </c>
      <c r="C22" s="28" t="s">
        <v>357</v>
      </c>
      <c r="D22" s="28" t="s">
        <v>506</v>
      </c>
      <c r="E22" s="28" t="s">
        <v>637</v>
      </c>
    </row>
    <row r="23" spans="1:5" ht="15" thickBot="1" x14ac:dyDescent="0.4">
      <c r="A23" s="31" t="s">
        <v>59</v>
      </c>
      <c r="B23" s="28" t="s">
        <v>211</v>
      </c>
      <c r="C23" s="28" t="s">
        <v>358</v>
      </c>
      <c r="D23" s="28" t="s">
        <v>507</v>
      </c>
      <c r="E23" s="28" t="s">
        <v>638</v>
      </c>
    </row>
    <row r="24" spans="1:5" ht="15" thickBot="1" x14ac:dyDescent="0.4">
      <c r="A24" s="31" t="s">
        <v>14</v>
      </c>
      <c r="B24" s="28" t="s">
        <v>212</v>
      </c>
      <c r="C24" s="28" t="s">
        <v>359</v>
      </c>
      <c r="D24" s="28" t="s">
        <v>508</v>
      </c>
      <c r="E24" s="28" t="s">
        <v>639</v>
      </c>
    </row>
    <row r="25" spans="1:5" ht="15" thickBot="1" x14ac:dyDescent="0.4">
      <c r="A25" s="31" t="s">
        <v>94</v>
      </c>
      <c r="B25" s="28" t="s">
        <v>213</v>
      </c>
      <c r="C25" s="28" t="s">
        <v>360</v>
      </c>
      <c r="D25" s="28" t="s">
        <v>509</v>
      </c>
      <c r="E25" s="28" t="s">
        <v>640</v>
      </c>
    </row>
    <row r="26" spans="1:5" ht="15" thickBot="1" x14ac:dyDescent="0.4">
      <c r="A26" s="31" t="s">
        <v>123</v>
      </c>
      <c r="B26" s="28" t="s">
        <v>214</v>
      </c>
      <c r="C26" s="28" t="s">
        <v>361</v>
      </c>
      <c r="D26" s="28" t="s">
        <v>510</v>
      </c>
      <c r="E26" s="28" t="s">
        <v>641</v>
      </c>
    </row>
    <row r="27" spans="1:5" ht="15" thickBot="1" x14ac:dyDescent="0.4">
      <c r="A27" s="31" t="s">
        <v>136</v>
      </c>
      <c r="B27" s="28" t="s">
        <v>215</v>
      </c>
      <c r="C27" s="28" t="s">
        <v>362</v>
      </c>
      <c r="D27" s="28" t="s">
        <v>511</v>
      </c>
      <c r="E27" s="28" t="s">
        <v>642</v>
      </c>
    </row>
    <row r="28" spans="1:5" ht="15" thickBot="1" x14ac:dyDescent="0.4">
      <c r="A28" s="31" t="s">
        <v>17</v>
      </c>
      <c r="B28" s="28" t="s">
        <v>216</v>
      </c>
      <c r="C28" s="28" t="s">
        <v>363</v>
      </c>
      <c r="D28" s="28" t="s">
        <v>512</v>
      </c>
      <c r="E28" s="28" t="s">
        <v>643</v>
      </c>
    </row>
    <row r="29" spans="1:5" ht="15" thickBot="1" x14ac:dyDescent="0.4">
      <c r="A29" s="31" t="s">
        <v>137</v>
      </c>
      <c r="B29" s="28" t="s">
        <v>217</v>
      </c>
      <c r="C29" s="28" t="s">
        <v>364</v>
      </c>
      <c r="D29" s="28" t="s">
        <v>513</v>
      </c>
      <c r="E29" s="28" t="s">
        <v>644</v>
      </c>
    </row>
    <row r="30" spans="1:5" ht="15" thickBot="1" x14ac:dyDescent="0.4">
      <c r="A30" s="31" t="s">
        <v>124</v>
      </c>
      <c r="B30" s="28" t="s">
        <v>218</v>
      </c>
      <c r="C30" s="28" t="s">
        <v>365</v>
      </c>
      <c r="D30" s="28" t="s">
        <v>486</v>
      </c>
      <c r="E30" s="28" t="s">
        <v>645</v>
      </c>
    </row>
    <row r="31" spans="1:5" ht="15" thickBot="1" x14ac:dyDescent="0.4">
      <c r="A31" s="31" t="s">
        <v>49</v>
      </c>
      <c r="B31" s="28" t="s">
        <v>219</v>
      </c>
      <c r="C31" s="28" t="s">
        <v>366</v>
      </c>
      <c r="D31" s="28" t="s">
        <v>514</v>
      </c>
      <c r="E31" s="28" t="s">
        <v>646</v>
      </c>
    </row>
    <row r="32" spans="1:5" ht="15" thickBot="1" x14ac:dyDescent="0.4">
      <c r="A32" s="31" t="s">
        <v>125</v>
      </c>
      <c r="B32" s="28" t="s">
        <v>220</v>
      </c>
      <c r="C32" s="28" t="s">
        <v>367</v>
      </c>
      <c r="D32" s="28" t="s">
        <v>515</v>
      </c>
      <c r="E32" s="28" t="s">
        <v>647</v>
      </c>
    </row>
    <row r="33" spans="1:5" ht="15" thickBot="1" x14ac:dyDescent="0.4">
      <c r="A33" s="31" t="s">
        <v>26</v>
      </c>
      <c r="B33" s="28" t="s">
        <v>221</v>
      </c>
      <c r="C33" s="28" t="s">
        <v>368</v>
      </c>
      <c r="D33" s="28" t="s">
        <v>516</v>
      </c>
      <c r="E33" s="28" t="s">
        <v>648</v>
      </c>
    </row>
    <row r="34" spans="1:5" ht="15" thickBot="1" x14ac:dyDescent="0.4">
      <c r="A34" s="31" t="s">
        <v>138</v>
      </c>
      <c r="B34" s="28" t="s">
        <v>222</v>
      </c>
      <c r="C34" s="28" t="s">
        <v>369</v>
      </c>
      <c r="D34" s="28" t="s">
        <v>517</v>
      </c>
      <c r="E34" s="28" t="s">
        <v>649</v>
      </c>
    </row>
    <row r="35" spans="1:5" ht="15" thickBot="1" x14ac:dyDescent="0.4">
      <c r="A35" s="31" t="s">
        <v>129</v>
      </c>
      <c r="B35" s="28" t="s">
        <v>223</v>
      </c>
      <c r="C35" s="28" t="s">
        <v>370</v>
      </c>
      <c r="D35" s="28" t="s">
        <v>518</v>
      </c>
      <c r="E35" s="28" t="s">
        <v>650</v>
      </c>
    </row>
    <row r="36" spans="1:5" ht="15" thickBot="1" x14ac:dyDescent="0.4">
      <c r="A36" s="31" t="s">
        <v>95</v>
      </c>
      <c r="B36" s="28" t="s">
        <v>224</v>
      </c>
      <c r="C36" s="28" t="s">
        <v>371</v>
      </c>
      <c r="D36" s="28" t="s">
        <v>519</v>
      </c>
      <c r="E36" s="28" t="s">
        <v>651</v>
      </c>
    </row>
    <row r="37" spans="1:5" ht="15" thickBot="1" x14ac:dyDescent="0.4">
      <c r="A37" s="31" t="s">
        <v>140</v>
      </c>
      <c r="B37" s="28" t="s">
        <v>225</v>
      </c>
      <c r="C37" s="28" t="s">
        <v>372</v>
      </c>
      <c r="D37" s="28" t="s">
        <v>520</v>
      </c>
      <c r="E37" s="28" t="s">
        <v>652</v>
      </c>
    </row>
    <row r="38" spans="1:5" ht="15" thickBot="1" x14ac:dyDescent="0.4">
      <c r="A38" s="31" t="s">
        <v>130</v>
      </c>
      <c r="B38" s="28" t="s">
        <v>226</v>
      </c>
      <c r="C38" s="28" t="s">
        <v>373</v>
      </c>
      <c r="D38" s="28" t="s">
        <v>521</v>
      </c>
      <c r="E38" s="28" t="s">
        <v>653</v>
      </c>
    </row>
    <row r="39" spans="1:5" ht="15" thickBot="1" x14ac:dyDescent="0.4">
      <c r="A39" s="31" t="s">
        <v>131</v>
      </c>
      <c r="B39" s="28" t="s">
        <v>227</v>
      </c>
      <c r="C39" s="28" t="s">
        <v>374</v>
      </c>
      <c r="D39" s="28" t="s">
        <v>522</v>
      </c>
      <c r="E39" s="28" t="s">
        <v>654</v>
      </c>
    </row>
    <row r="40" spans="1:5" ht="15" thickBot="1" x14ac:dyDescent="0.4">
      <c r="A40" s="31" t="s">
        <v>10</v>
      </c>
      <c r="B40" s="28" t="s">
        <v>228</v>
      </c>
      <c r="C40" s="28" t="s">
        <v>375</v>
      </c>
      <c r="D40" s="28" t="s">
        <v>523</v>
      </c>
      <c r="E40" s="28" t="s">
        <v>656</v>
      </c>
    </row>
    <row r="41" spans="1:5" ht="15" thickBot="1" x14ac:dyDescent="0.4">
      <c r="A41" s="31" t="s">
        <v>9</v>
      </c>
      <c r="B41" s="28" t="s">
        <v>229</v>
      </c>
      <c r="C41" s="28" t="s">
        <v>376</v>
      </c>
      <c r="D41" s="28" t="s">
        <v>524</v>
      </c>
      <c r="E41" s="28" t="s">
        <v>657</v>
      </c>
    </row>
    <row r="42" spans="1:5" ht="15" thickBot="1" x14ac:dyDescent="0.4">
      <c r="A42" s="31" t="s">
        <v>12</v>
      </c>
      <c r="B42" s="28" t="s">
        <v>188</v>
      </c>
      <c r="C42" s="28" t="s">
        <v>377</v>
      </c>
      <c r="D42" s="28" t="s">
        <v>525</v>
      </c>
      <c r="E42" s="28" t="s">
        <v>658</v>
      </c>
    </row>
    <row r="43" spans="1:5" ht="15" thickBot="1" x14ac:dyDescent="0.4">
      <c r="A43" s="31" t="s">
        <v>107</v>
      </c>
      <c r="B43" s="28" t="s">
        <v>230</v>
      </c>
      <c r="C43" s="28" t="s">
        <v>378</v>
      </c>
      <c r="D43" s="28" t="s">
        <v>526</v>
      </c>
      <c r="E43" s="28" t="s">
        <v>659</v>
      </c>
    </row>
    <row r="44" spans="1:5" ht="15" thickBot="1" x14ac:dyDescent="0.4">
      <c r="A44" s="31" t="s">
        <v>36</v>
      </c>
      <c r="B44" s="28" t="s">
        <v>231</v>
      </c>
      <c r="C44" s="28" t="s">
        <v>379</v>
      </c>
      <c r="D44" s="28" t="s">
        <v>527</v>
      </c>
      <c r="E44" s="28" t="s">
        <v>660</v>
      </c>
    </row>
    <row r="45" spans="1:5" ht="15" thickBot="1" x14ac:dyDescent="0.4">
      <c r="A45" s="31" t="s">
        <v>132</v>
      </c>
      <c r="B45" s="28" t="s">
        <v>232</v>
      </c>
      <c r="C45" s="28" t="s">
        <v>380</v>
      </c>
      <c r="D45" s="28" t="s">
        <v>528</v>
      </c>
      <c r="E45" s="28" t="s">
        <v>661</v>
      </c>
    </row>
    <row r="46" spans="1:5" ht="15" thickBot="1" x14ac:dyDescent="0.4">
      <c r="A46" s="31" t="s">
        <v>48</v>
      </c>
      <c r="B46" s="28" t="s">
        <v>233</v>
      </c>
      <c r="C46" s="28" t="s">
        <v>381</v>
      </c>
      <c r="D46" s="28" t="s">
        <v>529</v>
      </c>
      <c r="E46" s="28" t="s">
        <v>662</v>
      </c>
    </row>
    <row r="47" spans="1:5" ht="15" thickBot="1" x14ac:dyDescent="0.4">
      <c r="A47" s="31" t="s">
        <v>86</v>
      </c>
      <c r="B47" s="28" t="s">
        <v>234</v>
      </c>
      <c r="C47" s="28" t="s">
        <v>382</v>
      </c>
      <c r="D47" s="28" t="s">
        <v>530</v>
      </c>
      <c r="E47" s="28" t="s">
        <v>663</v>
      </c>
    </row>
    <row r="48" spans="1:5" ht="15" thickBot="1" x14ac:dyDescent="0.4">
      <c r="A48" s="31" t="s">
        <v>141</v>
      </c>
      <c r="B48" s="28" t="s">
        <v>235</v>
      </c>
      <c r="C48" s="28" t="s">
        <v>383</v>
      </c>
      <c r="D48" s="28" t="s">
        <v>531</v>
      </c>
      <c r="E48" s="28" t="s">
        <v>664</v>
      </c>
    </row>
    <row r="49" spans="1:5" ht="15" thickBot="1" x14ac:dyDescent="0.4">
      <c r="A49" s="31" t="s">
        <v>152</v>
      </c>
      <c r="B49" s="28" t="s">
        <v>236</v>
      </c>
      <c r="C49" s="28" t="s">
        <v>384</v>
      </c>
      <c r="D49" s="28" t="s">
        <v>532</v>
      </c>
      <c r="E49" s="28" t="s">
        <v>665</v>
      </c>
    </row>
    <row r="50" spans="1:5" ht="15" thickBot="1" x14ac:dyDescent="0.4">
      <c r="A50" s="31" t="s">
        <v>13</v>
      </c>
      <c r="B50" s="28" t="s">
        <v>237</v>
      </c>
      <c r="C50" s="28" t="s">
        <v>385</v>
      </c>
      <c r="D50" s="28" t="s">
        <v>533</v>
      </c>
      <c r="E50" s="28" t="s">
        <v>229</v>
      </c>
    </row>
    <row r="51" spans="1:5" ht="15" thickBot="1" x14ac:dyDescent="0.4">
      <c r="A51" s="30" t="s">
        <v>1</v>
      </c>
      <c r="B51" s="28" t="s">
        <v>238</v>
      </c>
      <c r="C51" s="28" t="s">
        <v>386</v>
      </c>
      <c r="D51" s="28" t="s">
        <v>534</v>
      </c>
      <c r="E51" s="28" t="s">
        <v>635</v>
      </c>
    </row>
    <row r="52" spans="1:5" ht="15" thickBot="1" x14ac:dyDescent="0.4">
      <c r="A52" s="31" t="s">
        <v>43</v>
      </c>
      <c r="B52" s="28" t="s">
        <v>239</v>
      </c>
      <c r="C52" s="28" t="s">
        <v>387</v>
      </c>
      <c r="D52" s="28" t="s">
        <v>535</v>
      </c>
      <c r="E52" s="28" t="s">
        <v>666</v>
      </c>
    </row>
    <row r="53" spans="1:5" ht="15" thickBot="1" x14ac:dyDescent="0.4">
      <c r="A53" s="31" t="s">
        <v>46</v>
      </c>
      <c r="B53" s="28" t="s">
        <v>240</v>
      </c>
      <c r="C53" s="28" t="s">
        <v>388</v>
      </c>
      <c r="D53" s="28" t="s">
        <v>536</v>
      </c>
      <c r="E53" s="28" t="s">
        <v>667</v>
      </c>
    </row>
    <row r="54" spans="1:5" ht="15" thickBot="1" x14ac:dyDescent="0.4">
      <c r="A54" s="31" t="s">
        <v>98</v>
      </c>
      <c r="B54" s="28" t="s">
        <v>241</v>
      </c>
      <c r="C54" s="28" t="s">
        <v>389</v>
      </c>
      <c r="D54" s="28" t="s">
        <v>537</v>
      </c>
      <c r="E54" s="28" t="s">
        <v>668</v>
      </c>
    </row>
    <row r="55" spans="1:5" ht="15" thickBot="1" x14ac:dyDescent="0.4">
      <c r="A55" s="31" t="s">
        <v>97</v>
      </c>
      <c r="B55" s="28" t="s">
        <v>242</v>
      </c>
      <c r="C55" s="28" t="s">
        <v>390</v>
      </c>
      <c r="D55" s="28" t="s">
        <v>481</v>
      </c>
      <c r="E55" s="28" t="s">
        <v>669</v>
      </c>
    </row>
    <row r="56" spans="1:5" ht="15" thickBot="1" x14ac:dyDescent="0.4">
      <c r="A56" s="31" t="s">
        <v>74</v>
      </c>
      <c r="B56" s="28" t="s">
        <v>243</v>
      </c>
      <c r="C56" s="28" t="s">
        <v>391</v>
      </c>
      <c r="D56" s="28" t="s">
        <v>538</v>
      </c>
      <c r="E56" s="28" t="s">
        <v>670</v>
      </c>
    </row>
    <row r="57" spans="1:5" ht="15" thickBot="1" x14ac:dyDescent="0.4">
      <c r="A57" s="31" t="s">
        <v>52</v>
      </c>
      <c r="B57" s="28" t="s">
        <v>244</v>
      </c>
      <c r="C57" s="28" t="s">
        <v>392</v>
      </c>
      <c r="D57" s="28" t="s">
        <v>539</v>
      </c>
      <c r="E57" s="28" t="s">
        <v>671</v>
      </c>
    </row>
    <row r="58" spans="1:5" ht="15" thickBot="1" x14ac:dyDescent="0.4">
      <c r="A58" s="31" t="s">
        <v>34</v>
      </c>
      <c r="B58" s="28" t="s">
        <v>245</v>
      </c>
      <c r="C58" s="28" t="s">
        <v>393</v>
      </c>
      <c r="D58" s="28" t="s">
        <v>540</v>
      </c>
      <c r="E58" s="28" t="s">
        <v>668</v>
      </c>
    </row>
    <row r="59" spans="1:5" ht="15" thickBot="1" x14ac:dyDescent="0.4">
      <c r="A59" s="31" t="s">
        <v>109</v>
      </c>
      <c r="B59" s="28" t="s">
        <v>246</v>
      </c>
      <c r="C59" s="28" t="s">
        <v>394</v>
      </c>
      <c r="D59" s="28" t="s">
        <v>541</v>
      </c>
      <c r="E59" s="28" t="s">
        <v>667</v>
      </c>
    </row>
    <row r="60" spans="1:5" ht="15" thickBot="1" x14ac:dyDescent="0.4">
      <c r="A60" s="31" t="s">
        <v>111</v>
      </c>
      <c r="B60" s="28" t="s">
        <v>247</v>
      </c>
      <c r="C60" s="28" t="s">
        <v>395</v>
      </c>
      <c r="D60" s="28" t="s">
        <v>542</v>
      </c>
      <c r="E60" s="28" t="s">
        <v>672</v>
      </c>
    </row>
    <row r="61" spans="1:5" ht="15" thickBot="1" x14ac:dyDescent="0.4">
      <c r="A61" s="31" t="s">
        <v>15</v>
      </c>
      <c r="B61" s="28" t="s">
        <v>248</v>
      </c>
      <c r="C61" s="28" t="s">
        <v>396</v>
      </c>
      <c r="D61" s="28" t="s">
        <v>543</v>
      </c>
      <c r="E61" s="28" t="s">
        <v>673</v>
      </c>
    </row>
    <row r="62" spans="1:5" ht="15" thickBot="1" x14ac:dyDescent="0.4">
      <c r="A62" s="31" t="s">
        <v>133</v>
      </c>
      <c r="B62" s="28" t="s">
        <v>249</v>
      </c>
      <c r="C62" s="28" t="s">
        <v>397</v>
      </c>
      <c r="D62" s="28" t="s">
        <v>544</v>
      </c>
      <c r="E62" s="28" t="s">
        <v>674</v>
      </c>
    </row>
    <row r="63" spans="1:5" ht="15" thickBot="1" x14ac:dyDescent="0.4">
      <c r="A63" s="31" t="s">
        <v>32</v>
      </c>
      <c r="B63" s="28" t="s">
        <v>250</v>
      </c>
      <c r="C63" s="28" t="s">
        <v>398</v>
      </c>
      <c r="D63" s="28" t="s">
        <v>335</v>
      </c>
      <c r="E63" s="28" t="s">
        <v>675</v>
      </c>
    </row>
    <row r="64" spans="1:5" ht="15" thickBot="1" x14ac:dyDescent="0.4">
      <c r="A64" s="31" t="s">
        <v>119</v>
      </c>
      <c r="B64" s="28" t="s">
        <v>251</v>
      </c>
      <c r="C64" s="28" t="s">
        <v>399</v>
      </c>
      <c r="D64" s="28" t="s">
        <v>545</v>
      </c>
      <c r="E64" s="28" t="s">
        <v>676</v>
      </c>
    </row>
    <row r="65" spans="1:5" ht="15" thickBot="1" x14ac:dyDescent="0.4">
      <c r="A65" s="31" t="s">
        <v>143</v>
      </c>
      <c r="B65" s="28" t="s">
        <v>252</v>
      </c>
      <c r="C65" s="28" t="s">
        <v>400</v>
      </c>
      <c r="D65" s="28" t="s">
        <v>546</v>
      </c>
      <c r="E65" s="28" t="s">
        <v>677</v>
      </c>
    </row>
    <row r="66" spans="1:5" ht="15" thickBot="1" x14ac:dyDescent="0.4">
      <c r="A66" s="31" t="s">
        <v>114</v>
      </c>
      <c r="B66" s="28" t="s">
        <v>253</v>
      </c>
      <c r="C66" s="28" t="s">
        <v>401</v>
      </c>
      <c r="D66" s="28" t="s">
        <v>547</v>
      </c>
      <c r="E66" s="28" t="s">
        <v>678</v>
      </c>
    </row>
    <row r="67" spans="1:5" ht="15" thickBot="1" x14ac:dyDescent="0.4">
      <c r="A67" s="31" t="s">
        <v>39</v>
      </c>
      <c r="B67" s="28" t="s">
        <v>254</v>
      </c>
      <c r="C67" s="28" t="s">
        <v>402</v>
      </c>
      <c r="D67" s="28" t="s">
        <v>548</v>
      </c>
      <c r="E67" s="28" t="s">
        <v>679</v>
      </c>
    </row>
    <row r="68" spans="1:5" ht="15" thickBot="1" x14ac:dyDescent="0.4">
      <c r="A68" s="31" t="s">
        <v>22</v>
      </c>
      <c r="B68" s="28" t="s">
        <v>235</v>
      </c>
      <c r="C68" s="28" t="s">
        <v>403</v>
      </c>
      <c r="D68" s="28" t="s">
        <v>508</v>
      </c>
      <c r="E68" s="28" t="s">
        <v>680</v>
      </c>
    </row>
    <row r="69" spans="1:5" ht="15" thickBot="1" x14ac:dyDescent="0.4">
      <c r="A69" s="31" t="s">
        <v>35</v>
      </c>
      <c r="B69" s="28" t="s">
        <v>255</v>
      </c>
      <c r="C69" s="28" t="s">
        <v>404</v>
      </c>
      <c r="D69" s="28" t="s">
        <v>549</v>
      </c>
      <c r="E69" s="28" t="s">
        <v>681</v>
      </c>
    </row>
    <row r="70" spans="1:5" ht="15" thickBot="1" x14ac:dyDescent="0.4">
      <c r="A70" s="31" t="s">
        <v>122</v>
      </c>
      <c r="B70" s="28" t="s">
        <v>256</v>
      </c>
      <c r="C70" s="28" t="s">
        <v>405</v>
      </c>
      <c r="D70" s="28" t="s">
        <v>550</v>
      </c>
      <c r="E70" s="28" t="s">
        <v>682</v>
      </c>
    </row>
    <row r="71" spans="1:5" ht="15" thickBot="1" x14ac:dyDescent="0.4">
      <c r="A71" s="31" t="s">
        <v>104</v>
      </c>
      <c r="B71" s="28" t="s">
        <v>257</v>
      </c>
      <c r="C71" s="28" t="s">
        <v>406</v>
      </c>
      <c r="D71" s="28" t="s">
        <v>551</v>
      </c>
      <c r="E71" s="28" t="s">
        <v>683</v>
      </c>
    </row>
    <row r="72" spans="1:5" ht="15" thickBot="1" x14ac:dyDescent="0.4">
      <c r="A72" s="31" t="s">
        <v>8</v>
      </c>
      <c r="B72" s="28" t="s">
        <v>258</v>
      </c>
      <c r="C72" s="28" t="s">
        <v>407</v>
      </c>
      <c r="D72" s="28" t="s">
        <v>552</v>
      </c>
      <c r="E72" s="28" t="s">
        <v>624</v>
      </c>
    </row>
    <row r="73" spans="1:5" ht="15" thickBot="1" x14ac:dyDescent="0.4">
      <c r="A73" s="31" t="s">
        <v>59</v>
      </c>
      <c r="B73" s="28" t="s">
        <v>259</v>
      </c>
      <c r="C73" s="28" t="s">
        <v>408</v>
      </c>
      <c r="D73" s="28" t="s">
        <v>553</v>
      </c>
      <c r="E73" s="28" t="s">
        <v>681</v>
      </c>
    </row>
    <row r="74" spans="1:5" ht="15" thickBot="1" x14ac:dyDescent="0.4">
      <c r="A74" s="31" t="s">
        <v>14</v>
      </c>
      <c r="B74" s="28" t="s">
        <v>260</v>
      </c>
      <c r="C74" s="28" t="s">
        <v>409</v>
      </c>
      <c r="D74" s="28" t="s">
        <v>554</v>
      </c>
      <c r="E74" s="28" t="s">
        <v>684</v>
      </c>
    </row>
    <row r="75" spans="1:5" ht="15" thickBot="1" x14ac:dyDescent="0.4">
      <c r="A75" s="31" t="s">
        <v>94</v>
      </c>
      <c r="B75" s="28" t="s">
        <v>261</v>
      </c>
      <c r="C75" s="28" t="s">
        <v>410</v>
      </c>
      <c r="D75" s="28" t="s">
        <v>335</v>
      </c>
      <c r="E75" s="28" t="s">
        <v>685</v>
      </c>
    </row>
    <row r="76" spans="1:5" ht="15" thickBot="1" x14ac:dyDescent="0.4">
      <c r="A76" s="31" t="s">
        <v>123</v>
      </c>
      <c r="B76" s="28" t="s">
        <v>262</v>
      </c>
      <c r="C76" s="28" t="s">
        <v>411</v>
      </c>
      <c r="D76" s="28" t="s">
        <v>555</v>
      </c>
      <c r="E76" s="28" t="s">
        <v>686</v>
      </c>
    </row>
    <row r="77" spans="1:5" ht="15" thickBot="1" x14ac:dyDescent="0.4">
      <c r="A77" s="31" t="s">
        <v>136</v>
      </c>
      <c r="B77" s="28" t="s">
        <v>263</v>
      </c>
      <c r="C77" s="28" t="s">
        <v>412</v>
      </c>
      <c r="D77" s="28" t="s">
        <v>556</v>
      </c>
      <c r="E77" s="28" t="s">
        <v>676</v>
      </c>
    </row>
    <row r="78" spans="1:5" ht="15" thickBot="1" x14ac:dyDescent="0.4">
      <c r="A78" s="31" t="s">
        <v>17</v>
      </c>
      <c r="B78" s="28" t="s">
        <v>264</v>
      </c>
      <c r="C78" s="28" t="s">
        <v>413</v>
      </c>
      <c r="D78" s="28" t="s">
        <v>557</v>
      </c>
      <c r="E78" s="28" t="s">
        <v>687</v>
      </c>
    </row>
    <row r="79" spans="1:5" ht="15" thickBot="1" x14ac:dyDescent="0.4">
      <c r="A79" s="31" t="s">
        <v>137</v>
      </c>
      <c r="B79" s="28" t="s">
        <v>265</v>
      </c>
      <c r="C79" s="28" t="s">
        <v>414</v>
      </c>
      <c r="D79" s="28" t="s">
        <v>558</v>
      </c>
      <c r="E79" s="28" t="s">
        <v>688</v>
      </c>
    </row>
    <row r="80" spans="1:5" ht="15" thickBot="1" x14ac:dyDescent="0.4">
      <c r="A80" s="31" t="s">
        <v>124</v>
      </c>
      <c r="B80" s="28" t="s">
        <v>266</v>
      </c>
      <c r="C80" s="28" t="s">
        <v>415</v>
      </c>
      <c r="D80" s="28" t="s">
        <v>559</v>
      </c>
      <c r="E80" s="28" t="s">
        <v>689</v>
      </c>
    </row>
    <row r="81" spans="1:5" ht="15" thickBot="1" x14ac:dyDescent="0.4">
      <c r="A81" s="31" t="s">
        <v>49</v>
      </c>
      <c r="B81" s="28" t="s">
        <v>267</v>
      </c>
      <c r="C81" s="28" t="s">
        <v>416</v>
      </c>
      <c r="D81" s="28" t="s">
        <v>560</v>
      </c>
      <c r="E81" s="28" t="s">
        <v>690</v>
      </c>
    </row>
    <row r="82" spans="1:5" ht="15" thickBot="1" x14ac:dyDescent="0.4">
      <c r="A82" s="31" t="s">
        <v>125</v>
      </c>
      <c r="B82" s="28" t="s">
        <v>268</v>
      </c>
      <c r="C82" s="28" t="s">
        <v>417</v>
      </c>
      <c r="D82" s="28" t="s">
        <v>561</v>
      </c>
      <c r="E82" s="28" t="s">
        <v>691</v>
      </c>
    </row>
    <row r="83" spans="1:5" ht="15" thickBot="1" x14ac:dyDescent="0.4">
      <c r="A83" s="31" t="s">
        <v>26</v>
      </c>
      <c r="B83" s="28" t="s">
        <v>269</v>
      </c>
      <c r="C83" s="28" t="s">
        <v>418</v>
      </c>
      <c r="D83" s="28" t="s">
        <v>562</v>
      </c>
      <c r="E83" s="28" t="s">
        <v>692</v>
      </c>
    </row>
    <row r="84" spans="1:5" ht="15" thickBot="1" x14ac:dyDescent="0.4">
      <c r="A84" s="31" t="s">
        <v>138</v>
      </c>
      <c r="B84" s="28" t="s">
        <v>270</v>
      </c>
      <c r="C84" s="28" t="s">
        <v>419</v>
      </c>
      <c r="D84" s="28" t="s">
        <v>563</v>
      </c>
      <c r="E84" s="28" t="s">
        <v>693</v>
      </c>
    </row>
    <row r="85" spans="1:5" ht="15" thickBot="1" x14ac:dyDescent="0.4">
      <c r="A85" s="31" t="s">
        <v>129</v>
      </c>
      <c r="B85" s="28" t="s">
        <v>271</v>
      </c>
      <c r="C85" s="28" t="s">
        <v>420</v>
      </c>
      <c r="D85" s="28" t="s">
        <v>564</v>
      </c>
      <c r="E85" s="28" t="s">
        <v>694</v>
      </c>
    </row>
    <row r="86" spans="1:5" ht="15" thickBot="1" x14ac:dyDescent="0.4">
      <c r="A86" s="31" t="s">
        <v>95</v>
      </c>
      <c r="B86" s="28" t="s">
        <v>272</v>
      </c>
      <c r="C86" s="28" t="s">
        <v>421</v>
      </c>
      <c r="D86" s="28" t="s">
        <v>565</v>
      </c>
      <c r="E86" s="28" t="s">
        <v>695</v>
      </c>
    </row>
    <row r="87" spans="1:5" ht="15" thickBot="1" x14ac:dyDescent="0.4">
      <c r="A87" s="31" t="s">
        <v>140</v>
      </c>
      <c r="B87" s="28" t="s">
        <v>273</v>
      </c>
      <c r="C87" s="28" t="s">
        <v>422</v>
      </c>
      <c r="D87" s="28" t="s">
        <v>566</v>
      </c>
      <c r="E87" s="28" t="s">
        <v>679</v>
      </c>
    </row>
    <row r="88" spans="1:5" ht="15" thickBot="1" x14ac:dyDescent="0.4">
      <c r="A88" s="31" t="s">
        <v>130</v>
      </c>
      <c r="B88" s="28" t="s">
        <v>274</v>
      </c>
      <c r="C88" s="28" t="s">
        <v>423</v>
      </c>
      <c r="D88" s="28" t="s">
        <v>567</v>
      </c>
      <c r="E88" s="28" t="s">
        <v>696</v>
      </c>
    </row>
    <row r="89" spans="1:5" ht="15" thickBot="1" x14ac:dyDescent="0.4">
      <c r="A89" s="31" t="s">
        <v>131</v>
      </c>
      <c r="B89" s="28" t="s">
        <v>275</v>
      </c>
      <c r="C89" s="28" t="s">
        <v>424</v>
      </c>
      <c r="D89" s="28" t="s">
        <v>559</v>
      </c>
      <c r="E89" s="28" t="s">
        <v>697</v>
      </c>
    </row>
    <row r="90" spans="1:5" ht="15" thickBot="1" x14ac:dyDescent="0.4">
      <c r="A90" s="31" t="s">
        <v>10</v>
      </c>
      <c r="B90" s="28" t="s">
        <v>276</v>
      </c>
      <c r="C90" s="28" t="s">
        <v>425</v>
      </c>
      <c r="D90" s="28" t="s">
        <v>193</v>
      </c>
      <c r="E90" s="28" t="s">
        <v>698</v>
      </c>
    </row>
    <row r="91" spans="1:5" ht="15" thickBot="1" x14ac:dyDescent="0.4">
      <c r="A91" s="31" t="s">
        <v>9</v>
      </c>
      <c r="B91" s="28" t="s">
        <v>277</v>
      </c>
      <c r="C91" s="28" t="s">
        <v>426</v>
      </c>
      <c r="D91" s="28" t="s">
        <v>568</v>
      </c>
      <c r="E91" s="28" t="s">
        <v>699</v>
      </c>
    </row>
    <row r="92" spans="1:5" ht="15" thickBot="1" x14ac:dyDescent="0.4">
      <c r="A92" s="31" t="s">
        <v>12</v>
      </c>
      <c r="B92" s="28" t="s">
        <v>278</v>
      </c>
      <c r="C92" s="28" t="s">
        <v>427</v>
      </c>
      <c r="D92" s="28" t="s">
        <v>569</v>
      </c>
      <c r="E92" s="28" t="s">
        <v>700</v>
      </c>
    </row>
    <row r="93" spans="1:5" ht="15" thickBot="1" x14ac:dyDescent="0.4">
      <c r="A93" s="31" t="s">
        <v>107</v>
      </c>
      <c r="B93" s="28" t="s">
        <v>279</v>
      </c>
      <c r="C93" s="28" t="s">
        <v>428</v>
      </c>
      <c r="D93" s="28" t="s">
        <v>570</v>
      </c>
      <c r="E93" s="28" t="s">
        <v>701</v>
      </c>
    </row>
    <row r="94" spans="1:5" ht="15" thickBot="1" x14ac:dyDescent="0.4">
      <c r="A94" s="31" t="s">
        <v>36</v>
      </c>
      <c r="B94" s="28" t="s">
        <v>280</v>
      </c>
      <c r="C94" s="28" t="s">
        <v>429</v>
      </c>
      <c r="D94" s="28" t="s">
        <v>571</v>
      </c>
      <c r="E94" s="28" t="s">
        <v>702</v>
      </c>
    </row>
    <row r="95" spans="1:5" ht="15" thickBot="1" x14ac:dyDescent="0.4">
      <c r="A95" s="31" t="s">
        <v>132</v>
      </c>
      <c r="B95" s="28" t="s">
        <v>281</v>
      </c>
      <c r="C95" s="28" t="s">
        <v>430</v>
      </c>
      <c r="D95" s="28" t="s">
        <v>572</v>
      </c>
      <c r="E95" s="28" t="s">
        <v>703</v>
      </c>
    </row>
    <row r="96" spans="1:5" ht="15" thickBot="1" x14ac:dyDescent="0.4">
      <c r="A96" s="31" t="s">
        <v>48</v>
      </c>
      <c r="B96" s="28" t="s">
        <v>282</v>
      </c>
      <c r="C96" s="28" t="s">
        <v>431</v>
      </c>
      <c r="D96" s="28" t="s">
        <v>573</v>
      </c>
      <c r="E96" s="28" t="s">
        <v>704</v>
      </c>
    </row>
    <row r="97" spans="1:5" ht="15" thickBot="1" x14ac:dyDescent="0.4">
      <c r="A97" s="31" t="s">
        <v>86</v>
      </c>
      <c r="B97" s="28" t="s">
        <v>283</v>
      </c>
      <c r="C97" s="28" t="s">
        <v>432</v>
      </c>
      <c r="D97" s="28" t="s">
        <v>574</v>
      </c>
      <c r="E97" s="28" t="s">
        <v>705</v>
      </c>
    </row>
    <row r="98" spans="1:5" ht="15" thickBot="1" x14ac:dyDescent="0.4">
      <c r="A98" s="31" t="s">
        <v>141</v>
      </c>
      <c r="B98" s="28" t="s">
        <v>284</v>
      </c>
      <c r="C98" s="28" t="s">
        <v>433</v>
      </c>
      <c r="D98" s="28" t="s">
        <v>260</v>
      </c>
      <c r="E98" s="28" t="s">
        <v>706</v>
      </c>
    </row>
    <row r="99" spans="1:5" ht="15" thickBot="1" x14ac:dyDescent="0.4">
      <c r="A99" s="31" t="s">
        <v>152</v>
      </c>
      <c r="B99" s="28" t="s">
        <v>285</v>
      </c>
      <c r="C99" s="28" t="s">
        <v>434</v>
      </c>
      <c r="D99" s="28" t="s">
        <v>575</v>
      </c>
      <c r="E99" s="28" t="s">
        <v>707</v>
      </c>
    </row>
    <row r="100" spans="1:5" ht="15" thickBot="1" x14ac:dyDescent="0.4">
      <c r="A100" s="31" t="s">
        <v>13</v>
      </c>
      <c r="B100" s="28" t="s">
        <v>286</v>
      </c>
      <c r="C100" s="28" t="s">
        <v>435</v>
      </c>
      <c r="D100" s="28" t="s">
        <v>576</v>
      </c>
      <c r="E100" s="28" t="s">
        <v>708</v>
      </c>
    </row>
    <row r="101" spans="1:5" ht="15" thickBot="1" x14ac:dyDescent="0.4">
      <c r="A101" s="30" t="s">
        <v>1</v>
      </c>
      <c r="B101" s="28" t="s">
        <v>288</v>
      </c>
      <c r="C101" s="28" t="s">
        <v>436</v>
      </c>
      <c r="D101" s="28" t="s">
        <v>237</v>
      </c>
      <c r="E101" s="29" t="s">
        <v>709</v>
      </c>
    </row>
    <row r="102" spans="1:5" ht="15" thickBot="1" x14ac:dyDescent="0.4">
      <c r="A102" s="31" t="s">
        <v>43</v>
      </c>
      <c r="B102" s="28" t="s">
        <v>289</v>
      </c>
      <c r="C102" s="28" t="s">
        <v>437</v>
      </c>
      <c r="D102" s="28" t="s">
        <v>577</v>
      </c>
      <c r="E102" s="29" t="s">
        <v>710</v>
      </c>
    </row>
    <row r="103" spans="1:5" ht="15" thickBot="1" x14ac:dyDescent="0.4">
      <c r="A103" s="31" t="s">
        <v>46</v>
      </c>
      <c r="B103" s="28" t="s">
        <v>290</v>
      </c>
      <c r="C103" s="28" t="s">
        <v>438</v>
      </c>
      <c r="D103" s="28" t="s">
        <v>578</v>
      </c>
      <c r="E103" s="29" t="s">
        <v>642</v>
      </c>
    </row>
    <row r="104" spans="1:5" ht="15" thickBot="1" x14ac:dyDescent="0.4">
      <c r="A104" s="31" t="s">
        <v>98</v>
      </c>
      <c r="B104" s="28" t="s">
        <v>291</v>
      </c>
      <c r="C104" s="28" t="s">
        <v>439</v>
      </c>
      <c r="D104" s="28" t="s">
        <v>579</v>
      </c>
      <c r="E104" s="29" t="s">
        <v>711</v>
      </c>
    </row>
    <row r="105" spans="1:5" ht="15" thickBot="1" x14ac:dyDescent="0.4">
      <c r="A105" s="31" t="s">
        <v>97</v>
      </c>
      <c r="B105" s="28" t="s">
        <v>292</v>
      </c>
      <c r="C105" s="28" t="s">
        <v>440</v>
      </c>
      <c r="D105" s="28" t="s">
        <v>580</v>
      </c>
      <c r="E105" s="29" t="s">
        <v>712</v>
      </c>
    </row>
    <row r="106" spans="1:5" ht="15" thickBot="1" x14ac:dyDescent="0.4">
      <c r="A106" s="31" t="s">
        <v>74</v>
      </c>
      <c r="B106" s="28" t="s">
        <v>207</v>
      </c>
      <c r="C106" s="28" t="s">
        <v>441</v>
      </c>
      <c r="D106" s="28" t="s">
        <v>581</v>
      </c>
      <c r="E106" s="29" t="s">
        <v>713</v>
      </c>
    </row>
    <row r="107" spans="1:5" ht="15" thickBot="1" x14ac:dyDescent="0.4">
      <c r="A107" s="31" t="s">
        <v>52</v>
      </c>
      <c r="B107" s="28" t="s">
        <v>293</v>
      </c>
      <c r="C107" s="28" t="s">
        <v>442</v>
      </c>
      <c r="D107" s="28" t="s">
        <v>287</v>
      </c>
      <c r="E107" s="29" t="s">
        <v>714</v>
      </c>
    </row>
    <row r="108" spans="1:5" ht="15" thickBot="1" x14ac:dyDescent="0.4">
      <c r="A108" s="31" t="s">
        <v>34</v>
      </c>
      <c r="B108" s="28" t="s">
        <v>294</v>
      </c>
      <c r="C108" s="28" t="s">
        <v>443</v>
      </c>
      <c r="D108" s="28" t="s">
        <v>582</v>
      </c>
      <c r="E108" s="29" t="s">
        <v>715</v>
      </c>
    </row>
    <row r="109" spans="1:5" ht="15" thickBot="1" x14ac:dyDescent="0.4">
      <c r="A109" s="31" t="s">
        <v>109</v>
      </c>
      <c r="B109" s="28" t="s">
        <v>295</v>
      </c>
      <c r="C109" s="28" t="s">
        <v>444</v>
      </c>
      <c r="D109" s="28" t="s">
        <v>583</v>
      </c>
      <c r="E109" s="29" t="s">
        <v>716</v>
      </c>
    </row>
    <row r="110" spans="1:5" ht="15" thickBot="1" x14ac:dyDescent="0.4">
      <c r="A110" s="31" t="s">
        <v>111</v>
      </c>
      <c r="B110" s="28" t="s">
        <v>296</v>
      </c>
      <c r="C110" s="28" t="s">
        <v>445</v>
      </c>
      <c r="D110" s="28" t="s">
        <v>502</v>
      </c>
      <c r="E110" s="29" t="s">
        <v>717</v>
      </c>
    </row>
    <row r="111" spans="1:5" ht="15" thickBot="1" x14ac:dyDescent="0.4">
      <c r="A111" s="31" t="s">
        <v>15</v>
      </c>
      <c r="B111" s="28" t="s">
        <v>297</v>
      </c>
      <c r="C111" s="28" t="s">
        <v>446</v>
      </c>
      <c r="D111" s="28" t="s">
        <v>584</v>
      </c>
      <c r="E111" s="29" t="s">
        <v>718</v>
      </c>
    </row>
    <row r="112" spans="1:5" ht="15" thickBot="1" x14ac:dyDescent="0.4">
      <c r="A112" s="31" t="s">
        <v>133</v>
      </c>
      <c r="B112" s="28" t="s">
        <v>258</v>
      </c>
      <c r="C112" s="28" t="s">
        <v>447</v>
      </c>
      <c r="D112" s="28" t="s">
        <v>585</v>
      </c>
      <c r="E112" s="29" t="s">
        <v>719</v>
      </c>
    </row>
    <row r="113" spans="1:5" ht="15" thickBot="1" x14ac:dyDescent="0.4">
      <c r="A113" s="31" t="s">
        <v>32</v>
      </c>
      <c r="B113" s="28" t="s">
        <v>298</v>
      </c>
      <c r="C113" s="28" t="s">
        <v>448</v>
      </c>
      <c r="D113" s="28" t="s">
        <v>264</v>
      </c>
      <c r="E113" s="29" t="s">
        <v>720</v>
      </c>
    </row>
    <row r="114" spans="1:5" ht="15" thickBot="1" x14ac:dyDescent="0.4">
      <c r="A114" s="31" t="s">
        <v>119</v>
      </c>
      <c r="B114" s="28" t="s">
        <v>299</v>
      </c>
      <c r="C114" s="28" t="s">
        <v>449</v>
      </c>
      <c r="D114" s="28" t="s">
        <v>586</v>
      </c>
      <c r="E114" s="29" t="s">
        <v>665</v>
      </c>
    </row>
    <row r="115" spans="1:5" ht="15" thickBot="1" x14ac:dyDescent="0.4">
      <c r="A115" s="31" t="s">
        <v>143</v>
      </c>
      <c r="B115" s="28" t="s">
        <v>300</v>
      </c>
      <c r="C115" s="28" t="s">
        <v>450</v>
      </c>
      <c r="D115" s="28" t="s">
        <v>556</v>
      </c>
      <c r="E115" s="29" t="s">
        <v>721</v>
      </c>
    </row>
    <row r="116" spans="1:5" ht="15" thickBot="1" x14ac:dyDescent="0.4">
      <c r="A116" s="31" t="s">
        <v>114</v>
      </c>
      <c r="B116" s="28" t="s">
        <v>301</v>
      </c>
      <c r="C116" s="28" t="s">
        <v>451</v>
      </c>
      <c r="D116" s="28" t="s">
        <v>587</v>
      </c>
      <c r="E116" s="29" t="s">
        <v>478</v>
      </c>
    </row>
    <row r="117" spans="1:5" ht="15" thickBot="1" x14ac:dyDescent="0.4">
      <c r="A117" s="31" t="s">
        <v>39</v>
      </c>
      <c r="B117" s="28" t="s">
        <v>302</v>
      </c>
      <c r="C117" s="28" t="s">
        <v>452</v>
      </c>
      <c r="D117" s="28" t="s">
        <v>588</v>
      </c>
      <c r="E117" s="29" t="s">
        <v>722</v>
      </c>
    </row>
    <row r="118" spans="1:5" ht="15" thickBot="1" x14ac:dyDescent="0.4">
      <c r="A118" s="31" t="s">
        <v>22</v>
      </c>
      <c r="B118" s="28" t="s">
        <v>303</v>
      </c>
      <c r="C118" s="28" t="s">
        <v>453</v>
      </c>
      <c r="D118" s="28" t="s">
        <v>589</v>
      </c>
      <c r="E118" s="29" t="s">
        <v>655</v>
      </c>
    </row>
    <row r="119" spans="1:5" ht="15" thickBot="1" x14ac:dyDescent="0.4">
      <c r="A119" s="31" t="s">
        <v>35</v>
      </c>
      <c r="B119" s="28" t="s">
        <v>304</v>
      </c>
      <c r="C119" s="28" t="s">
        <v>454</v>
      </c>
      <c r="D119" s="28" t="s">
        <v>590</v>
      </c>
      <c r="E119" s="29" t="s">
        <v>723</v>
      </c>
    </row>
    <row r="120" spans="1:5" ht="15" thickBot="1" x14ac:dyDescent="0.4">
      <c r="A120" s="31" t="s">
        <v>122</v>
      </c>
      <c r="B120" s="28" t="s">
        <v>305</v>
      </c>
      <c r="C120" s="28" t="s">
        <v>455</v>
      </c>
      <c r="D120" s="28" t="s">
        <v>591</v>
      </c>
      <c r="E120" s="29" t="s">
        <v>724</v>
      </c>
    </row>
    <row r="121" spans="1:5" ht="15" thickBot="1" x14ac:dyDescent="0.4">
      <c r="A121" s="31" t="s">
        <v>104</v>
      </c>
      <c r="B121" s="28" t="s">
        <v>306</v>
      </c>
      <c r="C121" s="28" t="s">
        <v>456</v>
      </c>
      <c r="D121" s="28" t="s">
        <v>311</v>
      </c>
      <c r="E121" s="29" t="s">
        <v>725</v>
      </c>
    </row>
    <row r="122" spans="1:5" ht="15" thickBot="1" x14ac:dyDescent="0.4">
      <c r="A122" s="31" t="s">
        <v>8</v>
      </c>
      <c r="B122" s="28" t="s">
        <v>307</v>
      </c>
      <c r="C122" s="28" t="s">
        <v>457</v>
      </c>
      <c r="D122" s="28" t="s">
        <v>592</v>
      </c>
      <c r="E122" s="29" t="s">
        <v>726</v>
      </c>
    </row>
    <row r="123" spans="1:5" ht="15" thickBot="1" x14ac:dyDescent="0.4">
      <c r="A123" s="31" t="s">
        <v>59</v>
      </c>
      <c r="B123" s="28" t="s">
        <v>308</v>
      </c>
      <c r="C123" s="28" t="s">
        <v>458</v>
      </c>
      <c r="D123" s="28" t="s">
        <v>593</v>
      </c>
      <c r="E123" s="29" t="s">
        <v>727</v>
      </c>
    </row>
    <row r="124" spans="1:5" ht="15" thickBot="1" x14ac:dyDescent="0.4">
      <c r="A124" s="31" t="s">
        <v>14</v>
      </c>
      <c r="B124" s="28" t="s">
        <v>309</v>
      </c>
      <c r="C124" s="28" t="s">
        <v>459</v>
      </c>
      <c r="D124" s="28" t="s">
        <v>594</v>
      </c>
      <c r="E124" s="29" t="s">
        <v>728</v>
      </c>
    </row>
    <row r="125" spans="1:5" ht="15" thickBot="1" x14ac:dyDescent="0.4">
      <c r="A125" s="31" t="s">
        <v>94</v>
      </c>
      <c r="B125" s="28" t="s">
        <v>310</v>
      </c>
      <c r="C125" s="28" t="s">
        <v>460</v>
      </c>
      <c r="D125" s="28" t="s">
        <v>595</v>
      </c>
      <c r="E125" s="29" t="s">
        <v>729</v>
      </c>
    </row>
    <row r="126" spans="1:5" ht="15" thickBot="1" x14ac:dyDescent="0.4">
      <c r="A126" s="31" t="s">
        <v>123</v>
      </c>
      <c r="B126" s="28" t="s">
        <v>311</v>
      </c>
      <c r="C126" s="28" t="s">
        <v>461</v>
      </c>
      <c r="D126" s="28" t="s">
        <v>596</v>
      </c>
      <c r="E126" s="29" t="s">
        <v>706</v>
      </c>
    </row>
    <row r="127" spans="1:5" ht="15" thickBot="1" x14ac:dyDescent="0.4">
      <c r="A127" s="31" t="s">
        <v>136</v>
      </c>
      <c r="B127" s="28" t="s">
        <v>312</v>
      </c>
      <c r="C127" s="28" t="s">
        <v>462</v>
      </c>
      <c r="D127" s="28" t="s">
        <v>597</v>
      </c>
      <c r="E127" s="29" t="s">
        <v>730</v>
      </c>
    </row>
    <row r="128" spans="1:5" ht="15" thickBot="1" x14ac:dyDescent="0.4">
      <c r="A128" s="31" t="s">
        <v>17</v>
      </c>
      <c r="B128" s="28" t="s">
        <v>313</v>
      </c>
      <c r="C128" s="28" t="s">
        <v>463</v>
      </c>
      <c r="D128" s="28" t="s">
        <v>598</v>
      </c>
      <c r="E128" s="29" t="s">
        <v>731</v>
      </c>
    </row>
    <row r="129" spans="1:5" ht="15" thickBot="1" x14ac:dyDescent="0.4">
      <c r="A129" s="31" t="s">
        <v>137</v>
      </c>
      <c r="B129" s="28" t="s">
        <v>314</v>
      </c>
      <c r="C129" s="28" t="s">
        <v>464</v>
      </c>
      <c r="D129" s="28" t="s">
        <v>287</v>
      </c>
      <c r="E129" s="29" t="s">
        <v>303</v>
      </c>
    </row>
    <row r="130" spans="1:5" ht="15" thickBot="1" x14ac:dyDescent="0.4">
      <c r="A130" s="31" t="s">
        <v>124</v>
      </c>
      <c r="B130" s="28" t="s">
        <v>315</v>
      </c>
      <c r="C130" s="28" t="s">
        <v>465</v>
      </c>
      <c r="D130" s="28" t="s">
        <v>599</v>
      </c>
      <c r="E130" s="29" t="s">
        <v>732</v>
      </c>
    </row>
    <row r="131" spans="1:5" ht="15" thickBot="1" x14ac:dyDescent="0.4">
      <c r="A131" s="31" t="s">
        <v>49</v>
      </c>
      <c r="B131" s="28" t="s">
        <v>316</v>
      </c>
      <c r="C131" s="28" t="s">
        <v>466</v>
      </c>
      <c r="D131" s="28" t="s">
        <v>600</v>
      </c>
      <c r="E131" s="29" t="s">
        <v>733</v>
      </c>
    </row>
    <row r="132" spans="1:5" ht="15" thickBot="1" x14ac:dyDescent="0.4">
      <c r="A132" s="31" t="s">
        <v>125</v>
      </c>
      <c r="B132" s="28" t="s">
        <v>317</v>
      </c>
      <c r="C132" s="28" t="s">
        <v>467</v>
      </c>
      <c r="D132" s="28" t="s">
        <v>601</v>
      </c>
      <c r="E132" s="29" t="s">
        <v>734</v>
      </c>
    </row>
    <row r="133" spans="1:5" ht="15" thickBot="1" x14ac:dyDescent="0.4">
      <c r="A133" s="31" t="s">
        <v>26</v>
      </c>
      <c r="B133" s="28" t="s">
        <v>318</v>
      </c>
      <c r="C133" s="28" t="s">
        <v>468</v>
      </c>
      <c r="D133" s="28" t="s">
        <v>602</v>
      </c>
      <c r="E133" s="29" t="s">
        <v>735</v>
      </c>
    </row>
    <row r="134" spans="1:5" ht="15" thickBot="1" x14ac:dyDescent="0.4">
      <c r="A134" s="31" t="s">
        <v>138</v>
      </c>
      <c r="B134" s="28" t="s">
        <v>319</v>
      </c>
      <c r="C134" s="28" t="s">
        <v>469</v>
      </c>
      <c r="D134" s="28" t="s">
        <v>603</v>
      </c>
      <c r="E134" s="29" t="s">
        <v>735</v>
      </c>
    </row>
    <row r="135" spans="1:5" ht="15" thickBot="1" x14ac:dyDescent="0.4">
      <c r="A135" s="31" t="s">
        <v>129</v>
      </c>
      <c r="B135" s="28" t="s">
        <v>320</v>
      </c>
      <c r="C135" s="28" t="s">
        <v>470</v>
      </c>
      <c r="D135" s="28" t="s">
        <v>604</v>
      </c>
      <c r="E135" s="29" t="s">
        <v>736</v>
      </c>
    </row>
    <row r="136" spans="1:5" ht="15" thickBot="1" x14ac:dyDescent="0.4">
      <c r="A136" s="31" t="s">
        <v>95</v>
      </c>
      <c r="B136" s="28" t="s">
        <v>321</v>
      </c>
      <c r="C136" s="28" t="s">
        <v>471</v>
      </c>
      <c r="D136" s="28" t="s">
        <v>605</v>
      </c>
      <c r="E136" s="29" t="s">
        <v>737</v>
      </c>
    </row>
    <row r="137" spans="1:5" ht="15" thickBot="1" x14ac:dyDescent="0.4">
      <c r="A137" s="31" t="s">
        <v>140</v>
      </c>
      <c r="B137" s="28" t="s">
        <v>322</v>
      </c>
      <c r="C137" s="28" t="s">
        <v>472</v>
      </c>
      <c r="D137" s="28" t="s">
        <v>606</v>
      </c>
      <c r="E137" s="29" t="s">
        <v>667</v>
      </c>
    </row>
    <row r="138" spans="1:5" ht="15" thickBot="1" x14ac:dyDescent="0.4">
      <c r="A138" s="31" t="s">
        <v>130</v>
      </c>
      <c r="B138" s="28" t="s">
        <v>323</v>
      </c>
      <c r="C138" s="28" t="s">
        <v>473</v>
      </c>
      <c r="D138" s="28" t="s">
        <v>607</v>
      </c>
      <c r="E138" s="29" t="s">
        <v>738</v>
      </c>
    </row>
    <row r="139" spans="1:5" ht="15" thickBot="1" x14ac:dyDescent="0.4">
      <c r="A139" s="31" t="s">
        <v>131</v>
      </c>
      <c r="B139" s="28" t="s">
        <v>324</v>
      </c>
      <c r="C139" s="28" t="s">
        <v>474</v>
      </c>
      <c r="D139" s="28" t="s">
        <v>552</v>
      </c>
      <c r="E139" s="29" t="s">
        <v>739</v>
      </c>
    </row>
    <row r="140" spans="1:5" ht="15" thickBot="1" x14ac:dyDescent="0.4">
      <c r="A140" s="31" t="s">
        <v>10</v>
      </c>
      <c r="B140" s="28" t="s">
        <v>325</v>
      </c>
      <c r="C140" s="28" t="s">
        <v>475</v>
      </c>
      <c r="D140" s="28" t="s">
        <v>608</v>
      </c>
      <c r="E140" s="29" t="s">
        <v>740</v>
      </c>
    </row>
    <row r="141" spans="1:5" ht="15" thickBot="1" x14ac:dyDescent="0.4">
      <c r="A141" s="31" t="s">
        <v>9</v>
      </c>
      <c r="B141" s="28" t="s">
        <v>326</v>
      </c>
      <c r="C141" s="28" t="s">
        <v>476</v>
      </c>
      <c r="D141" s="28" t="s">
        <v>609</v>
      </c>
      <c r="E141" s="29" t="s">
        <v>741</v>
      </c>
    </row>
    <row r="142" spans="1:5" ht="15" thickBot="1" x14ac:dyDescent="0.4">
      <c r="A142" s="31" t="s">
        <v>12</v>
      </c>
      <c r="B142" s="28" t="s">
        <v>327</v>
      </c>
      <c r="C142" s="28" t="s">
        <v>477</v>
      </c>
      <c r="D142" s="28" t="s">
        <v>303</v>
      </c>
      <c r="E142" s="29" t="s">
        <v>742</v>
      </c>
    </row>
    <row r="143" spans="1:5" ht="15" thickBot="1" x14ac:dyDescent="0.4">
      <c r="A143" s="31" t="s">
        <v>107</v>
      </c>
      <c r="B143" s="28" t="s">
        <v>328</v>
      </c>
      <c r="C143" s="28" t="s">
        <v>478</v>
      </c>
      <c r="D143" s="28" t="s">
        <v>610</v>
      </c>
      <c r="E143" s="29" t="s">
        <v>743</v>
      </c>
    </row>
    <row r="144" spans="1:5" ht="15" thickBot="1" x14ac:dyDescent="0.4">
      <c r="A144" s="31" t="s">
        <v>36</v>
      </c>
      <c r="B144" s="28" t="s">
        <v>329</v>
      </c>
      <c r="C144" s="28" t="s">
        <v>479</v>
      </c>
      <c r="D144" s="28" t="s">
        <v>611</v>
      </c>
      <c r="E144" s="29" t="s">
        <v>744</v>
      </c>
    </row>
    <row r="145" spans="1:5" ht="15" thickBot="1" x14ac:dyDescent="0.4">
      <c r="A145" s="31" t="s">
        <v>132</v>
      </c>
      <c r="B145" s="28" t="s">
        <v>330</v>
      </c>
      <c r="C145" s="28" t="s">
        <v>480</v>
      </c>
      <c r="D145" s="28" t="s">
        <v>612</v>
      </c>
      <c r="E145" s="29" t="s">
        <v>745</v>
      </c>
    </row>
    <row r="146" spans="1:5" ht="15" thickBot="1" x14ac:dyDescent="0.4">
      <c r="A146" s="31" t="s">
        <v>48</v>
      </c>
      <c r="B146" s="28" t="s">
        <v>331</v>
      </c>
      <c r="C146" s="28" t="s">
        <v>481</v>
      </c>
      <c r="D146" s="28" t="s">
        <v>613</v>
      </c>
      <c r="E146" s="29" t="s">
        <v>746</v>
      </c>
    </row>
    <row r="147" spans="1:5" ht="15" thickBot="1" x14ac:dyDescent="0.4">
      <c r="A147" s="31" t="s">
        <v>86</v>
      </c>
      <c r="B147" s="28" t="s">
        <v>332</v>
      </c>
      <c r="C147" s="28" t="s">
        <v>482</v>
      </c>
      <c r="D147" s="28" t="s">
        <v>614</v>
      </c>
      <c r="E147" s="29" t="s">
        <v>747</v>
      </c>
    </row>
    <row r="148" spans="1:5" ht="15" thickBot="1" x14ac:dyDescent="0.4">
      <c r="A148" s="31" t="s">
        <v>141</v>
      </c>
      <c r="B148" s="28" t="s">
        <v>333</v>
      </c>
      <c r="C148" s="28" t="s">
        <v>483</v>
      </c>
      <c r="D148" s="28" t="s">
        <v>615</v>
      </c>
      <c r="E148" s="29" t="s">
        <v>632</v>
      </c>
    </row>
    <row r="149" spans="1:5" ht="15" thickBot="1" x14ac:dyDescent="0.4">
      <c r="A149" s="31" t="s">
        <v>152</v>
      </c>
      <c r="B149" s="28" t="s">
        <v>334</v>
      </c>
      <c r="C149" s="28" t="s">
        <v>484</v>
      </c>
      <c r="D149" s="28" t="s">
        <v>616</v>
      </c>
      <c r="E149" s="29" t="s">
        <v>748</v>
      </c>
    </row>
    <row r="150" spans="1:5" ht="15" thickBot="1" x14ac:dyDescent="0.4">
      <c r="A150" s="31" t="s">
        <v>13</v>
      </c>
      <c r="B150" s="28" t="s">
        <v>335</v>
      </c>
      <c r="C150" s="28" t="s">
        <v>485</v>
      </c>
      <c r="D150" s="28" t="s">
        <v>617</v>
      </c>
      <c r="E150" s="29" t="s">
        <v>749</v>
      </c>
    </row>
  </sheetData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04A7-7972-4BD5-A9EE-75AB79C3ACF6}">
  <dimension ref="A1:C37"/>
  <sheetViews>
    <sheetView topLeftCell="A32" workbookViewId="0">
      <selection activeCell="G36" sqref="G36"/>
    </sheetView>
  </sheetViews>
  <sheetFormatPr defaultRowHeight="14.5" x14ac:dyDescent="0.35"/>
  <sheetData>
    <row r="1" spans="1:1" x14ac:dyDescent="0.35">
      <c r="A1" t="s">
        <v>751</v>
      </c>
    </row>
    <row r="2" spans="1:1" x14ac:dyDescent="0.35">
      <c r="A2" t="s">
        <v>752</v>
      </c>
    </row>
    <row r="3" spans="1:1" x14ac:dyDescent="0.35">
      <c r="A3" t="s">
        <v>753</v>
      </c>
    </row>
    <row r="4" spans="1:1" x14ac:dyDescent="0.35">
      <c r="A4" t="s">
        <v>13</v>
      </c>
    </row>
    <row r="5" spans="1:1" x14ac:dyDescent="0.35">
      <c r="A5" t="s">
        <v>754</v>
      </c>
    </row>
    <row r="6" spans="1:1" x14ac:dyDescent="0.35">
      <c r="A6" t="s">
        <v>86</v>
      </c>
    </row>
    <row r="7" spans="1:1" x14ac:dyDescent="0.35">
      <c r="A7" t="s">
        <v>12</v>
      </c>
    </row>
    <row r="8" spans="1:1" x14ac:dyDescent="0.35">
      <c r="A8" t="s">
        <v>17</v>
      </c>
    </row>
    <row r="9" spans="1:1" x14ac:dyDescent="0.35">
      <c r="A9" t="s">
        <v>1</v>
      </c>
    </row>
    <row r="10" spans="1:1" x14ac:dyDescent="0.35">
      <c r="A10" t="s">
        <v>9</v>
      </c>
    </row>
    <row r="11" spans="1:1" x14ac:dyDescent="0.35">
      <c r="A11" t="s">
        <v>137</v>
      </c>
    </row>
    <row r="12" spans="1:1" x14ac:dyDescent="0.35">
      <c r="A12" t="s">
        <v>94</v>
      </c>
    </row>
    <row r="13" spans="1:1" x14ac:dyDescent="0.35">
      <c r="A13" t="s">
        <v>10</v>
      </c>
    </row>
    <row r="14" spans="1:1" x14ac:dyDescent="0.35">
      <c r="A14" t="s">
        <v>138</v>
      </c>
    </row>
    <row r="15" spans="1:1" x14ac:dyDescent="0.35">
      <c r="A15" t="s">
        <v>97</v>
      </c>
    </row>
    <row r="16" spans="1:1" x14ac:dyDescent="0.35">
      <c r="A16" t="s">
        <v>52</v>
      </c>
    </row>
    <row r="17" spans="1:1" x14ac:dyDescent="0.35">
      <c r="A17" t="s">
        <v>130</v>
      </c>
    </row>
    <row r="18" spans="1:1" x14ac:dyDescent="0.35">
      <c r="A18" t="s">
        <v>46</v>
      </c>
    </row>
    <row r="19" spans="1:1" x14ac:dyDescent="0.35">
      <c r="A19" t="s">
        <v>107</v>
      </c>
    </row>
    <row r="20" spans="1:1" x14ac:dyDescent="0.35">
      <c r="A20" t="s">
        <v>43</v>
      </c>
    </row>
    <row r="21" spans="1:1" x14ac:dyDescent="0.35">
      <c r="A21" t="s">
        <v>104</v>
      </c>
    </row>
    <row r="22" spans="1:1" x14ac:dyDescent="0.35">
      <c r="A22" t="s">
        <v>133</v>
      </c>
    </row>
    <row r="23" spans="1:1" x14ac:dyDescent="0.35">
      <c r="A23" t="s">
        <v>95</v>
      </c>
    </row>
    <row r="24" spans="1:1" x14ac:dyDescent="0.35">
      <c r="A24" t="s">
        <v>32</v>
      </c>
    </row>
    <row r="25" spans="1:1" x14ac:dyDescent="0.35">
      <c r="A25" t="s">
        <v>22</v>
      </c>
    </row>
    <row r="26" spans="1:1" x14ac:dyDescent="0.35">
      <c r="A26" t="s">
        <v>59</v>
      </c>
    </row>
    <row r="27" spans="1:1" x14ac:dyDescent="0.35">
      <c r="A27" t="s">
        <v>114</v>
      </c>
    </row>
    <row r="28" spans="1:1" x14ac:dyDescent="0.35">
      <c r="A28" t="s">
        <v>122</v>
      </c>
    </row>
    <row r="29" spans="1:1" x14ac:dyDescent="0.35">
      <c r="A29" t="s">
        <v>15</v>
      </c>
    </row>
    <row r="30" spans="1:1" x14ac:dyDescent="0.35">
      <c r="A30" t="s">
        <v>131</v>
      </c>
    </row>
    <row r="31" spans="1:1" x14ac:dyDescent="0.35">
      <c r="A31" t="s">
        <v>132</v>
      </c>
    </row>
    <row r="32" spans="1:1" x14ac:dyDescent="0.35">
      <c r="A32" t="s">
        <v>129</v>
      </c>
    </row>
    <row r="33" spans="1:3" x14ac:dyDescent="0.35">
      <c r="A33" t="s">
        <v>36</v>
      </c>
    </row>
    <row r="34" spans="1:3" x14ac:dyDescent="0.35">
      <c r="A34" t="s">
        <v>14</v>
      </c>
    </row>
    <row r="35" spans="1:3" x14ac:dyDescent="0.35">
      <c r="A35" t="s">
        <v>98</v>
      </c>
    </row>
    <row r="36" spans="1:3" x14ac:dyDescent="0.35">
      <c r="A36" t="s">
        <v>8</v>
      </c>
    </row>
    <row r="37" spans="1:3" x14ac:dyDescent="0.35">
      <c r="A37">
        <v>36</v>
      </c>
      <c r="B37" t="s">
        <v>755</v>
      </c>
      <c r="C37">
        <f>36*3</f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seleksi2021-2023</vt:lpstr>
      <vt:lpstr>SeleksiFix</vt:lpstr>
      <vt:lpstr>PerhitunganROA</vt:lpstr>
      <vt:lpstr>PerhitunganDER</vt:lpstr>
      <vt:lpstr>PerhitunganTP</vt:lpstr>
      <vt:lpstr>PerhitunganETR</vt:lpstr>
      <vt:lpstr>DataFull</vt:lpstr>
      <vt:lpstr>Datavertikal</vt:lpstr>
      <vt:lpstr>Outliers</vt:lpstr>
      <vt:lpstr>Sheet1</vt:lpstr>
      <vt:lpstr>Sheet2</vt:lpstr>
      <vt:lpstr>Sheet3</vt:lpstr>
      <vt:lpstr>rap.fact.id.IXF1210000E02_0328_00001_01_0001</vt:lpstr>
      <vt:lpstr>rap.fact.id.IXF1210000E02_0329_00001_01_0001</vt:lpstr>
      <vt:lpstr>rap.fact.id.IXF1210000E02_0520_00001_01_0001</vt:lpstr>
      <vt:lpstr>rap.fact.id.IXF1210000E02_0521_00001_01_0001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Montella Taslim</dc:creator>
  <cp:lastModifiedBy>Maureen Montella Taslim</cp:lastModifiedBy>
  <dcterms:created xsi:type="dcterms:W3CDTF">2024-03-11T09:25:27Z</dcterms:created>
  <dcterms:modified xsi:type="dcterms:W3CDTF">2024-06-11T03:00:43Z</dcterms:modified>
</cp:coreProperties>
</file>